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90" yWindow="120" windowWidth="15255" windowHeight="6045" activeTab="3"/>
  </bookViews>
  <sheets>
    <sheet name="216" sheetId="7" r:id="rId1"/>
    <sheet name="216 bursa" sheetId="5" r:id="rId2"/>
    <sheet name="448" sheetId="10" r:id="rId3"/>
    <sheet name="204" sheetId="1" r:id="rId4"/>
  </sheets>
  <definedNames>
    <definedName name="_xlnm.Print_Area" localSheetId="3">'204'!$A$1:$S$21</definedName>
    <definedName name="_xlnm.Print_Area" localSheetId="0">'216'!$A$1:$R$44</definedName>
    <definedName name="_xlnm.Print_Area" localSheetId="1">'216 bursa'!$A$1:$P$11</definedName>
    <definedName name="_xlnm.Print_Area" localSheetId="2">'448'!$A$1:$S$20</definedName>
  </definedNames>
  <calcPr calcId="152511"/>
</workbook>
</file>

<file path=xl/calcChain.xml><?xml version="1.0" encoding="utf-8"?>
<calcChain xmlns="http://schemas.openxmlformats.org/spreadsheetml/2006/main">
  <c r="G5" i="1" l="1"/>
  <c r="J5" i="1"/>
  <c r="H5" i="1"/>
  <c r="I5" i="1"/>
  <c r="K5" i="1"/>
  <c r="L5" i="1"/>
  <c r="M5" i="1"/>
  <c r="N5" i="1"/>
  <c r="O5" i="1"/>
  <c r="P5" i="1"/>
  <c r="Q5" i="1"/>
  <c r="F5" i="1"/>
  <c r="C5" i="1"/>
  <c r="R17" i="1"/>
  <c r="R18" i="1"/>
  <c r="R19" i="1"/>
  <c r="R5" i="1" l="1"/>
  <c r="C4" i="7"/>
  <c r="C5" i="10" l="1"/>
  <c r="P6" i="5" l="1"/>
  <c r="F5" i="7" l="1"/>
  <c r="G5" i="7"/>
  <c r="H5" i="7"/>
  <c r="I5" i="7"/>
  <c r="J5" i="7"/>
  <c r="K5" i="7"/>
  <c r="L5" i="7"/>
  <c r="M5" i="7"/>
  <c r="N5" i="7"/>
  <c r="O5" i="7"/>
  <c r="P5" i="7"/>
  <c r="E5" i="7"/>
  <c r="C5" i="7"/>
  <c r="Q5" i="7" l="1"/>
  <c r="G5" i="10"/>
  <c r="H5" i="10"/>
  <c r="I5" i="10"/>
  <c r="J5" i="10"/>
  <c r="K5" i="10"/>
  <c r="L5" i="10"/>
  <c r="M5" i="10"/>
  <c r="N5" i="10"/>
  <c r="O5" i="10"/>
  <c r="P5" i="10"/>
  <c r="Q5" i="10"/>
  <c r="F5" i="10"/>
  <c r="R5" i="10" l="1"/>
  <c r="Q7" i="7" l="1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6" i="7"/>
  <c r="R17" i="10" l="1"/>
  <c r="R16" i="10"/>
  <c r="R15" i="10"/>
  <c r="R14" i="10"/>
  <c r="R13" i="10"/>
  <c r="R12" i="10"/>
  <c r="R11" i="10"/>
  <c r="R10" i="10"/>
  <c r="R9" i="10"/>
  <c r="R7" i="10"/>
  <c r="R6" i="10"/>
  <c r="R15" i="1"/>
  <c r="R16" i="1"/>
  <c r="R6" i="1"/>
  <c r="R7" i="1"/>
  <c r="R9" i="1"/>
  <c r="R10" i="1"/>
  <c r="R11" i="1"/>
  <c r="R12" i="1"/>
  <c r="R13" i="1"/>
  <c r="R14" i="1"/>
  <c r="R5" i="7" l="1"/>
  <c r="D5" i="5" l="1"/>
  <c r="E5" i="5"/>
  <c r="F5" i="5"/>
  <c r="G5" i="5"/>
  <c r="H5" i="5"/>
  <c r="I5" i="5"/>
  <c r="J5" i="5"/>
  <c r="K5" i="5"/>
  <c r="L5" i="5"/>
  <c r="M5" i="5"/>
  <c r="N5" i="5"/>
  <c r="O5" i="5"/>
  <c r="P5" i="5"/>
</calcChain>
</file>

<file path=xl/sharedStrings.xml><?xml version="1.0" encoding="utf-8"?>
<sst xmlns="http://schemas.openxmlformats.org/spreadsheetml/2006/main" count="91" uniqueCount="43">
  <si>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</si>
  <si>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</si>
  <si>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</si>
  <si>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</si>
  <si>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</si>
  <si>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</si>
  <si>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</si>
  <si>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</si>
  <si>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</si>
  <si>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</si>
  <si>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</si>
  <si>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</si>
  <si>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216 bursa</t>
  </si>
  <si>
    <t>Salariu</t>
  </si>
  <si>
    <t>En electrica</t>
  </si>
  <si>
    <t>En.termica</t>
  </si>
  <si>
    <t>Salubritate</t>
  </si>
  <si>
    <t>Paza</t>
  </si>
  <si>
    <t>Alte</t>
  </si>
  <si>
    <t>Buletin</t>
  </si>
  <si>
    <t>Apa, canalizare</t>
  </si>
  <si>
    <t>Alte servicii</t>
  </si>
  <si>
    <t>Alimentatia</t>
  </si>
  <si>
    <t>Medicamente</t>
  </si>
  <si>
    <t>Mat de uz gosp</t>
  </si>
  <si>
    <t>bursa</t>
  </si>
  <si>
    <t>Formare prof</t>
  </si>
  <si>
    <t>Deplasare</t>
  </si>
  <si>
    <t>Abonare</t>
  </si>
  <si>
    <t>Serv informat</t>
  </si>
  <si>
    <t>Serv de transp</t>
  </si>
  <si>
    <t>Serv rep curente</t>
  </si>
  <si>
    <t xml:space="preserve"> </t>
  </si>
  <si>
    <t>Motorina</t>
  </si>
  <si>
    <t>Piese auto</t>
  </si>
  <si>
    <t>Mat p/u scopuri didct</t>
  </si>
  <si>
    <t>Mat.de uz gosp</t>
  </si>
  <si>
    <t>Mat.de constructie</t>
  </si>
  <si>
    <t xml:space="preserve">Certificate,blancuri </t>
  </si>
  <si>
    <t>Mat de constr</t>
  </si>
  <si>
    <t>Alte materiale</t>
  </si>
  <si>
    <t>Mater gospod</t>
  </si>
  <si>
    <t>Mater construc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</si>
</sst>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2" fontId="0" fillId="0" borderId="1" xfId="0" applyNumberFormat="1" applyBorder="1"/>
    <xf numFmtId="164" fontId="0" fillId="0" borderId="1" xfId="0" applyNumberForma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0" fontId="0" fillId="0" borderId="0" xfId="0" applyBorder="1"/>
    <xf numFmtId="0" fontId="0" fillId="0" borderId="0" xfId="0" applyNumberFormat="1" applyBorder="1"/>
    <xf numFmtId="9" fontId="0" fillId="0" borderId="1" xfId="0" applyNumberFormat="1" applyBorder="1" applyAlignment="1">
      <alignment horizontal="left"/>
    </xf>
    <xf numFmtId="2" fontId="1" fillId="0" borderId="0" xfId="0" applyNumberFormat="1" applyFont="1"/>
    <xf numFmtId="0" fontId="1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0" fillId="0" borderId="0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3"/>
  <sheetViews>
    <sheetView view="pageBreakPreview" zoomScale="130" zoomScaleSheetLayoutView="130" workbookViewId="0">
      <selection activeCell="R3" sqref="R3"/>
    </sheetView>
  </sheetViews>
  <sheetFormatPr defaultRowHeight="15" x14ac:dyDescent="0.25"/>
  <cols>
    <col min="1" max="1" width="8" customWidth="1"/>
    <col min="2" max="2" width="19.7109375" customWidth="1"/>
    <col min="3" max="3" width="11" customWidth="1"/>
    <col min="4" max="4" width="5.42578125" customWidth="1"/>
    <col min="18" max="18" width="9.85546875" customWidth="1"/>
  </cols>
  <sheetData>
    <row r="1" spans="2:19" ht="3" customHeight="1" x14ac:dyDescent="0.25"/>
    <row r="2" spans="2:19" hidden="1" x14ac:dyDescent="0.25"/>
    <row r="3" spans="2:19" x14ac:dyDescent="0.25">
      <c r="C3" s="18">
        <v>16416.900000000001</v>
      </c>
      <c r="D3" s="5"/>
      <c r="R3" s="27"/>
    </row>
    <row r="4" spans="2:19" x14ac:dyDescent="0.25">
      <c r="B4">
        <v>216</v>
      </c>
      <c r="C4" s="27">
        <f>SUM(C6:C34)</f>
        <v>16416.900000000001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</row>
    <row r="5" spans="2:19" x14ac:dyDescent="0.25">
      <c r="C5" s="6">
        <f>C6+C7+C8+C10+C12+C13+C14+C15+C16+C17+C18+C21+C22+C23+C24+C25+C27+C28+C29+C30+C31+C32+C34</f>
        <v>16416.900000000001</v>
      </c>
      <c r="D5" s="9"/>
      <c r="E5" s="6">
        <f>E6+E7+E8+E10+E12+E13+E14+E15+E16+E17+E18+E21+E22+E23+E24+E25+E27+E28+E29+E30+E31+E32+E33+E34</f>
        <v>1957.5</v>
      </c>
      <c r="F5" s="6">
        <f t="shared" ref="F5:P5" si="0">F6+F7+F8+F10+F12+F13+F14+F15+F16+F17+F18+F21+F22+F23+F24+F25+F27+F28+F29+F30+F31+F32+F33+F34</f>
        <v>1679.2</v>
      </c>
      <c r="G5" s="6">
        <f t="shared" si="0"/>
        <v>1946.8</v>
      </c>
      <c r="H5" s="6">
        <f t="shared" si="0"/>
        <v>1631.82</v>
      </c>
      <c r="I5" s="6">
        <f t="shared" si="0"/>
        <v>1135.1999999999998</v>
      </c>
      <c r="J5" s="6">
        <f t="shared" si="0"/>
        <v>1009.9</v>
      </c>
      <c r="K5" s="6">
        <f t="shared" si="0"/>
        <v>2452.48</v>
      </c>
      <c r="L5" s="6">
        <f t="shared" si="0"/>
        <v>309.39999999999998</v>
      </c>
      <c r="M5" s="6">
        <f t="shared" si="0"/>
        <v>290.5</v>
      </c>
      <c r="N5" s="6">
        <f t="shared" si="0"/>
        <v>1016.9</v>
      </c>
      <c r="O5" s="6">
        <f t="shared" si="0"/>
        <v>1534.02</v>
      </c>
      <c r="P5" s="6">
        <f t="shared" si="0"/>
        <v>1453.1799999999998</v>
      </c>
      <c r="Q5" s="13">
        <f>D5+E5+F5+G5+H5+I5+J5+K5+L5+M5+N5+O5+P5</f>
        <v>16416.899999999998</v>
      </c>
      <c r="R5" s="13">
        <f>Q6+Q7+Q8+Q9+Q10+Q11+Q12+Q13+Q14+Q15+Q16+Q17+Q18+Q19+Q20+Q21+Q22+Q23+Q24+Q25+Q26+Q27+Q28+Q29+Q30+Q31+Q32+Q33+Q34</f>
        <v>16416.900000000001</v>
      </c>
    </row>
    <row r="6" spans="2:19" x14ac:dyDescent="0.25">
      <c r="B6" s="1" t="s">
        <v>13</v>
      </c>
      <c r="C6" s="6">
        <v>9117.48</v>
      </c>
      <c r="D6" s="9"/>
      <c r="E6" s="6">
        <v>739.53</v>
      </c>
      <c r="F6" s="6">
        <v>739.53</v>
      </c>
      <c r="G6" s="6">
        <v>739.53</v>
      </c>
      <c r="H6" s="6">
        <v>739.53</v>
      </c>
      <c r="I6" s="6">
        <v>739.53</v>
      </c>
      <c r="J6" s="6">
        <v>739.53</v>
      </c>
      <c r="K6" s="6">
        <v>1877.74</v>
      </c>
      <c r="L6" s="6">
        <v>220.7</v>
      </c>
      <c r="M6" s="6">
        <v>120</v>
      </c>
      <c r="N6" s="6">
        <v>739.53</v>
      </c>
      <c r="O6" s="6">
        <v>982.8</v>
      </c>
      <c r="P6" s="6">
        <v>739.53</v>
      </c>
      <c r="Q6" s="13">
        <f>D6+E6+F6+G6+H6+I6+J6+K6+L6+M6+N6+O6+P6</f>
        <v>9117.48</v>
      </c>
    </row>
    <row r="7" spans="2:19" x14ac:dyDescent="0.25">
      <c r="B7" s="17">
        <v>0.28999999999999998</v>
      </c>
      <c r="C7" s="6">
        <v>2644.07</v>
      </c>
      <c r="D7" s="8"/>
      <c r="E7" s="6">
        <v>214.47</v>
      </c>
      <c r="F7" s="6">
        <v>214.47</v>
      </c>
      <c r="G7" s="6">
        <v>214.47</v>
      </c>
      <c r="H7" s="6">
        <v>214.47</v>
      </c>
      <c r="I7" s="6">
        <v>214.47</v>
      </c>
      <c r="J7" s="6">
        <v>214.47</v>
      </c>
      <c r="K7" s="6">
        <v>544.54</v>
      </c>
      <c r="L7" s="6">
        <v>64</v>
      </c>
      <c r="M7" s="6">
        <v>34.799999999999997</v>
      </c>
      <c r="N7" s="6">
        <v>214.47</v>
      </c>
      <c r="O7" s="6">
        <v>285.02</v>
      </c>
      <c r="P7" s="6">
        <v>214.42</v>
      </c>
      <c r="Q7" s="13">
        <f>D7+E7+F7+G7+H7+I7+J7+K7+L7+M7+N7+O7+P7</f>
        <v>2644.0699999999997</v>
      </c>
    </row>
    <row r="8" spans="2:19" x14ac:dyDescent="0.25">
      <c r="B8" s="17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</row>
    <row r="9" spans="2:19" x14ac:dyDescent="0.25">
      <c r="B9" s="1"/>
      <c r="C9" s="6"/>
      <c r="D9" s="1"/>
      <c r="E9" s="6"/>
      <c r="F9" s="6"/>
      <c r="G9" s="6"/>
      <c r="H9" s="6"/>
      <c r="I9" s="6"/>
      <c r="J9" s="6"/>
      <c r="K9" s="6" t="s">
        <v>32</v>
      </c>
      <c r="L9" s="6"/>
      <c r="M9" s="6"/>
      <c r="N9" s="6"/>
      <c r="O9" s="6"/>
      <c r="P9" s="6"/>
      <c r="Q9" s="13"/>
    </row>
    <row r="10" spans="2:19" x14ac:dyDescent="0.25">
      <c r="B10" s="1" t="s">
        <v>19</v>
      </c>
      <c r="C10" s="6">
        <v>36</v>
      </c>
      <c r="D10" s="1"/>
      <c r="E10" s="6">
        <v>6</v>
      </c>
      <c r="F10" s="6"/>
      <c r="G10" s="6">
        <v>6</v>
      </c>
      <c r="H10" s="6"/>
      <c r="I10" s="6">
        <v>6</v>
      </c>
      <c r="J10" s="6"/>
      <c r="K10" s="6">
        <v>6</v>
      </c>
      <c r="L10" s="6"/>
      <c r="M10" s="6">
        <v>6</v>
      </c>
      <c r="N10" s="6"/>
      <c r="O10" s="6">
        <v>6</v>
      </c>
      <c r="P10" s="6"/>
      <c r="Q10" s="13">
        <f t="shared" ref="Q10:Q34" si="1">D10+E10+F10+G10+H10+I10+J10+K10+L10+M10+N10+O10+P10</f>
        <v>36</v>
      </c>
    </row>
    <row r="11" spans="2:19" x14ac:dyDescent="0.25">
      <c r="B11" s="1"/>
      <c r="C11" s="6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3">
        <f t="shared" si="1"/>
        <v>0</v>
      </c>
    </row>
    <row r="12" spans="2:19" x14ac:dyDescent="0.25">
      <c r="B12" s="1" t="s">
        <v>14</v>
      </c>
      <c r="C12" s="14">
        <v>478</v>
      </c>
      <c r="D12" s="7"/>
      <c r="E12" s="6">
        <v>90</v>
      </c>
      <c r="F12" s="6">
        <v>70</v>
      </c>
      <c r="G12" s="6">
        <v>58</v>
      </c>
      <c r="H12" s="6">
        <v>50</v>
      </c>
      <c r="I12" s="6">
        <v>20</v>
      </c>
      <c r="J12" s="6">
        <v>15</v>
      </c>
      <c r="K12" s="6">
        <v>10</v>
      </c>
      <c r="L12" s="6">
        <v>10</v>
      </c>
      <c r="M12" s="6">
        <v>15</v>
      </c>
      <c r="N12" s="6">
        <v>30</v>
      </c>
      <c r="O12" s="6">
        <v>30</v>
      </c>
      <c r="P12" s="6">
        <v>80</v>
      </c>
      <c r="Q12" s="13">
        <f t="shared" si="1"/>
        <v>478</v>
      </c>
      <c r="S12" s="21"/>
    </row>
    <row r="13" spans="2:19" x14ac:dyDescent="0.25">
      <c r="B13" s="1" t="s">
        <v>15</v>
      </c>
      <c r="C13" s="14">
        <v>2400</v>
      </c>
      <c r="D13" s="2"/>
      <c r="E13" s="6">
        <v>700</v>
      </c>
      <c r="F13" s="6">
        <v>600</v>
      </c>
      <c r="G13" s="6">
        <v>500</v>
      </c>
      <c r="H13" s="6"/>
      <c r="I13" s="6"/>
      <c r="J13" s="6"/>
      <c r="K13" s="6"/>
      <c r="L13" s="6"/>
      <c r="M13" s="6"/>
      <c r="N13" s="6"/>
      <c r="O13" s="6">
        <v>200</v>
      </c>
      <c r="P13" s="6">
        <v>400</v>
      </c>
      <c r="Q13" s="13">
        <f t="shared" si="1"/>
        <v>2400</v>
      </c>
      <c r="S13" s="15"/>
    </row>
    <row r="14" spans="2:19" x14ac:dyDescent="0.25">
      <c r="B14" s="2" t="s">
        <v>20</v>
      </c>
      <c r="C14" s="14">
        <v>65</v>
      </c>
      <c r="D14" s="2"/>
      <c r="E14" s="6">
        <v>11.5</v>
      </c>
      <c r="F14" s="6">
        <v>7</v>
      </c>
      <c r="G14" s="6">
        <v>6</v>
      </c>
      <c r="H14" s="6">
        <v>4.5</v>
      </c>
      <c r="I14" s="6">
        <v>4</v>
      </c>
      <c r="J14" s="6">
        <v>4</v>
      </c>
      <c r="K14" s="6">
        <v>3</v>
      </c>
      <c r="L14" s="6">
        <v>2</v>
      </c>
      <c r="M14" s="6">
        <v>5</v>
      </c>
      <c r="N14" s="6">
        <v>6</v>
      </c>
      <c r="O14" s="6">
        <v>5</v>
      </c>
      <c r="P14" s="6">
        <v>7</v>
      </c>
      <c r="Q14" s="13">
        <f t="shared" si="1"/>
        <v>65</v>
      </c>
      <c r="S14" s="21"/>
    </row>
    <row r="15" spans="2:19" x14ac:dyDescent="0.25">
      <c r="B15" s="1" t="s">
        <v>16</v>
      </c>
      <c r="C15" s="14">
        <v>33.200000000000003</v>
      </c>
      <c r="D15" s="2"/>
      <c r="E15" s="6">
        <v>3</v>
      </c>
      <c r="F15" s="6">
        <v>3</v>
      </c>
      <c r="G15" s="6">
        <v>3</v>
      </c>
      <c r="H15" s="6">
        <v>3</v>
      </c>
      <c r="I15" s="6">
        <v>2</v>
      </c>
      <c r="J15" s="6">
        <v>2.2000000000000002</v>
      </c>
      <c r="K15" s="6">
        <v>2</v>
      </c>
      <c r="L15" s="6">
        <v>3</v>
      </c>
      <c r="M15" s="6">
        <v>3</v>
      </c>
      <c r="N15" s="6">
        <v>3</v>
      </c>
      <c r="O15" s="6">
        <v>3</v>
      </c>
      <c r="P15" s="6">
        <v>3</v>
      </c>
      <c r="Q15" s="13">
        <f t="shared" si="1"/>
        <v>33.200000000000003</v>
      </c>
    </row>
    <row r="16" spans="2:19" x14ac:dyDescent="0.25">
      <c r="B16" s="2" t="s">
        <v>31</v>
      </c>
      <c r="C16" s="14">
        <v>962.12</v>
      </c>
      <c r="D16" s="2"/>
      <c r="E16" s="6">
        <v>150</v>
      </c>
      <c r="F16" s="6"/>
      <c r="G16" s="6">
        <v>400</v>
      </c>
      <c r="H16" s="6">
        <v>412.12</v>
      </c>
      <c r="I16" s="6"/>
      <c r="J16" s="6"/>
      <c r="K16" s="6"/>
      <c r="L16" s="6"/>
      <c r="M16" s="6"/>
      <c r="N16" s="6"/>
      <c r="O16" s="6"/>
      <c r="P16" s="6"/>
      <c r="Q16" s="13">
        <f t="shared" si="1"/>
        <v>962.12</v>
      </c>
    </row>
    <row r="17" spans="2:17" x14ac:dyDescent="0.25">
      <c r="B17" s="1" t="s">
        <v>29</v>
      </c>
      <c r="C17" s="14">
        <v>64.3</v>
      </c>
      <c r="D17" s="2"/>
      <c r="E17" s="6">
        <v>5.4</v>
      </c>
      <c r="F17" s="6">
        <v>5.4</v>
      </c>
      <c r="G17" s="6">
        <v>5.4</v>
      </c>
      <c r="H17" s="6">
        <v>5.4</v>
      </c>
      <c r="I17" s="6">
        <v>5.4</v>
      </c>
      <c r="J17" s="6">
        <v>5.4</v>
      </c>
      <c r="K17" s="6">
        <v>5.4</v>
      </c>
      <c r="L17" s="6">
        <v>5.4</v>
      </c>
      <c r="M17" s="6">
        <v>5.4</v>
      </c>
      <c r="N17" s="6">
        <v>5.4</v>
      </c>
      <c r="O17" s="6">
        <v>5.4</v>
      </c>
      <c r="P17" s="6">
        <v>4.9000000000000004</v>
      </c>
      <c r="Q17" s="13">
        <f t="shared" si="1"/>
        <v>64.3</v>
      </c>
    </row>
    <row r="18" spans="2:17" x14ac:dyDescent="0.25">
      <c r="B18" s="1" t="s">
        <v>30</v>
      </c>
      <c r="C18" s="14">
        <v>15</v>
      </c>
      <c r="D18" s="2"/>
      <c r="E18" s="6">
        <v>8</v>
      </c>
      <c r="F18" s="6"/>
      <c r="G18" s="6"/>
      <c r="H18" s="6"/>
      <c r="I18" s="6">
        <v>7</v>
      </c>
      <c r="J18" s="6"/>
      <c r="K18" s="6"/>
      <c r="L18" s="6"/>
      <c r="M18" s="6"/>
      <c r="N18" s="6"/>
      <c r="O18" s="6"/>
      <c r="P18" s="6"/>
      <c r="Q18" s="13">
        <f t="shared" si="1"/>
        <v>15</v>
      </c>
    </row>
    <row r="19" spans="2:17" x14ac:dyDescent="0.25">
      <c r="B19" s="1"/>
      <c r="C19" s="14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3">
        <f t="shared" si="1"/>
        <v>0</v>
      </c>
    </row>
    <row r="20" spans="2:17" x14ac:dyDescent="0.25">
      <c r="B20" s="1"/>
      <c r="C20" s="6"/>
      <c r="D20" s="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3">
        <f t="shared" si="1"/>
        <v>0</v>
      </c>
    </row>
    <row r="21" spans="2:17" x14ac:dyDescent="0.25">
      <c r="B21" s="2" t="s">
        <v>26</v>
      </c>
      <c r="C21" s="6">
        <v>60</v>
      </c>
      <c r="D21" s="1"/>
      <c r="E21" s="6">
        <v>2.8</v>
      </c>
      <c r="F21" s="6"/>
      <c r="G21" s="6"/>
      <c r="H21" s="6">
        <v>43</v>
      </c>
      <c r="I21" s="6"/>
      <c r="J21" s="6"/>
      <c r="K21" s="6"/>
      <c r="L21" s="6"/>
      <c r="M21" s="6"/>
      <c r="N21" s="6">
        <v>14.2</v>
      </c>
      <c r="O21" s="6"/>
      <c r="P21" s="6"/>
      <c r="Q21" s="13">
        <f t="shared" si="1"/>
        <v>60</v>
      </c>
    </row>
    <row r="22" spans="2:17" x14ac:dyDescent="0.25">
      <c r="B22" s="2" t="s">
        <v>27</v>
      </c>
      <c r="C22" s="6">
        <v>10</v>
      </c>
      <c r="D22" s="1"/>
      <c r="E22" s="6">
        <v>1</v>
      </c>
      <c r="F22" s="6">
        <v>1</v>
      </c>
      <c r="G22" s="6">
        <v>0.5</v>
      </c>
      <c r="H22" s="6">
        <v>1</v>
      </c>
      <c r="I22" s="6">
        <v>1</v>
      </c>
      <c r="J22" s="6">
        <v>1</v>
      </c>
      <c r="K22" s="6">
        <v>0.5</v>
      </c>
      <c r="L22" s="6">
        <v>1</v>
      </c>
      <c r="M22" s="6">
        <v>0.5</v>
      </c>
      <c r="N22" s="6">
        <v>1</v>
      </c>
      <c r="O22" s="6">
        <v>0.5</v>
      </c>
      <c r="P22" s="6">
        <v>1</v>
      </c>
      <c r="Q22" s="13">
        <f t="shared" si="1"/>
        <v>10</v>
      </c>
    </row>
    <row r="23" spans="2:17" x14ac:dyDescent="0.25">
      <c r="B23" s="2" t="s">
        <v>17</v>
      </c>
      <c r="C23" s="14">
        <v>26.63</v>
      </c>
      <c r="D23" s="2"/>
      <c r="E23" s="6">
        <v>2.2999999999999998</v>
      </c>
      <c r="F23" s="6">
        <v>2.2999999999999998</v>
      </c>
      <c r="G23" s="6">
        <v>2.2999999999999998</v>
      </c>
      <c r="H23" s="6">
        <v>2.2999999999999998</v>
      </c>
      <c r="I23" s="6">
        <v>2.2999999999999998</v>
      </c>
      <c r="J23" s="6">
        <v>2.2999999999999998</v>
      </c>
      <c r="K23" s="6">
        <v>2.2999999999999998</v>
      </c>
      <c r="L23" s="6">
        <v>2.2999999999999998</v>
      </c>
      <c r="M23" s="6">
        <v>2.2999999999999998</v>
      </c>
      <c r="N23" s="6">
        <v>2.2999999999999998</v>
      </c>
      <c r="O23" s="6">
        <v>2.2999999999999998</v>
      </c>
      <c r="P23" s="6">
        <v>1.33</v>
      </c>
      <c r="Q23" s="13">
        <f t="shared" si="1"/>
        <v>26.630000000000003</v>
      </c>
    </row>
    <row r="24" spans="2:17" x14ac:dyDescent="0.25">
      <c r="B24" s="2" t="s">
        <v>28</v>
      </c>
      <c r="C24" s="6">
        <v>12</v>
      </c>
      <c r="D24" s="1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12</v>
      </c>
      <c r="P24" s="6"/>
      <c r="Q24" s="13">
        <f t="shared" si="1"/>
        <v>12</v>
      </c>
    </row>
    <row r="25" spans="2:17" x14ac:dyDescent="0.25">
      <c r="B25" s="2" t="s">
        <v>18</v>
      </c>
      <c r="C25" s="6">
        <v>130.1</v>
      </c>
      <c r="D25" s="1"/>
      <c r="E25" s="6">
        <v>19</v>
      </c>
      <c r="F25" s="6"/>
      <c r="G25" s="6">
        <v>6.1</v>
      </c>
      <c r="H25" s="6"/>
      <c r="I25" s="6">
        <v>70</v>
      </c>
      <c r="J25" s="6">
        <v>25</v>
      </c>
      <c r="K25" s="6"/>
      <c r="L25" s="6"/>
      <c r="M25" s="6">
        <v>10</v>
      </c>
      <c r="N25" s="6"/>
      <c r="O25" s="6"/>
      <c r="P25" s="6"/>
      <c r="Q25" s="13">
        <f t="shared" si="1"/>
        <v>130.1</v>
      </c>
    </row>
    <row r="26" spans="2:17" x14ac:dyDescent="0.25">
      <c r="B26" s="1"/>
      <c r="C26" s="6"/>
      <c r="D26" s="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3">
        <f t="shared" si="1"/>
        <v>0</v>
      </c>
    </row>
    <row r="27" spans="2:17" x14ac:dyDescent="0.25">
      <c r="B27" s="1" t="s">
        <v>33</v>
      </c>
      <c r="C27" s="6">
        <v>18</v>
      </c>
      <c r="D27" s="1"/>
      <c r="E27" s="6">
        <v>2</v>
      </c>
      <c r="F27" s="6">
        <v>1.5</v>
      </c>
      <c r="G27" s="6">
        <v>2.5</v>
      </c>
      <c r="H27" s="6">
        <v>1</v>
      </c>
      <c r="I27" s="6">
        <v>1.5</v>
      </c>
      <c r="J27" s="6">
        <v>1</v>
      </c>
      <c r="K27" s="6">
        <v>1</v>
      </c>
      <c r="L27" s="6">
        <v>1</v>
      </c>
      <c r="M27" s="6">
        <v>1.5</v>
      </c>
      <c r="N27" s="6">
        <v>1</v>
      </c>
      <c r="O27" s="6">
        <v>2</v>
      </c>
      <c r="P27" s="6">
        <v>2</v>
      </c>
      <c r="Q27" s="13">
        <f t="shared" si="1"/>
        <v>18</v>
      </c>
    </row>
    <row r="28" spans="2:17" x14ac:dyDescent="0.25">
      <c r="B28" s="1" t="s">
        <v>34</v>
      </c>
      <c r="C28" s="6">
        <v>15</v>
      </c>
      <c r="D28" s="1"/>
      <c r="E28" s="6">
        <v>2.5</v>
      </c>
      <c r="F28" s="6"/>
      <c r="G28" s="6"/>
      <c r="H28" s="6">
        <v>5.5</v>
      </c>
      <c r="I28" s="6">
        <v>7</v>
      </c>
      <c r="J28" s="6"/>
      <c r="K28" s="6"/>
      <c r="L28" s="6"/>
      <c r="M28" s="6"/>
      <c r="N28" s="6"/>
      <c r="O28" s="6"/>
      <c r="P28" s="6"/>
      <c r="Q28" s="13">
        <f t="shared" si="1"/>
        <v>15</v>
      </c>
    </row>
    <row r="29" spans="2:17" x14ac:dyDescent="0.25">
      <c r="B29" s="1" t="s">
        <v>23</v>
      </c>
      <c r="C29" s="6">
        <v>5</v>
      </c>
      <c r="D29" s="1"/>
      <c r="E29" s="6"/>
      <c r="F29" s="6"/>
      <c r="G29" s="6">
        <v>3</v>
      </c>
      <c r="H29" s="6"/>
      <c r="I29" s="6"/>
      <c r="J29" s="6"/>
      <c r="K29" s="6"/>
      <c r="L29" s="6"/>
      <c r="M29" s="6">
        <v>2</v>
      </c>
      <c r="N29" s="6"/>
      <c r="O29" s="6"/>
      <c r="P29" s="6"/>
      <c r="Q29" s="13">
        <f t="shared" si="1"/>
        <v>5</v>
      </c>
    </row>
    <row r="30" spans="2:17" x14ac:dyDescent="0.25">
      <c r="B30" s="2" t="s">
        <v>35</v>
      </c>
      <c r="C30" s="6">
        <v>150</v>
      </c>
      <c r="D30" s="1"/>
      <c r="E30" s="6"/>
      <c r="F30" s="6"/>
      <c r="G30" s="6"/>
      <c r="H30" s="6">
        <v>50</v>
      </c>
      <c r="I30" s="6">
        <v>50</v>
      </c>
      <c r="J30" s="6"/>
      <c r="K30" s="6"/>
      <c r="L30" s="6"/>
      <c r="M30" s="6">
        <v>50</v>
      </c>
      <c r="N30" s="6"/>
      <c r="O30" s="6"/>
      <c r="P30" s="6"/>
      <c r="Q30" s="13">
        <f t="shared" si="1"/>
        <v>150</v>
      </c>
    </row>
    <row r="31" spans="2:17" x14ac:dyDescent="0.25">
      <c r="B31" s="1" t="s">
        <v>36</v>
      </c>
      <c r="C31" s="14">
        <v>65</v>
      </c>
      <c r="D31" s="1"/>
      <c r="E31" s="6"/>
      <c r="F31" s="6">
        <v>35</v>
      </c>
      <c r="G31" s="6"/>
      <c r="H31" s="6"/>
      <c r="I31" s="6"/>
      <c r="J31" s="6"/>
      <c r="K31" s="6"/>
      <c r="L31" s="6"/>
      <c r="M31" s="6">
        <v>30</v>
      </c>
      <c r="N31" s="6"/>
      <c r="O31" s="6"/>
      <c r="P31" s="6"/>
      <c r="Q31" s="13">
        <f t="shared" si="1"/>
        <v>65</v>
      </c>
    </row>
    <row r="32" spans="2:17" x14ac:dyDescent="0.25">
      <c r="B32" s="2" t="s">
        <v>37</v>
      </c>
      <c r="C32" s="6">
        <v>100</v>
      </c>
      <c r="D32" s="1"/>
      <c r="E32" s="6"/>
      <c r="F32" s="6"/>
      <c r="G32" s="6"/>
      <c r="H32" s="6">
        <v>100</v>
      </c>
      <c r="I32" s="6"/>
      <c r="J32" s="6"/>
      <c r="K32" s="6"/>
      <c r="L32" s="6"/>
      <c r="M32" s="6"/>
      <c r="N32" s="6"/>
      <c r="O32" s="6"/>
      <c r="P32" s="6"/>
      <c r="Q32" s="13">
        <f t="shared" si="1"/>
        <v>100</v>
      </c>
    </row>
    <row r="33" spans="2:17" x14ac:dyDescent="0.25">
      <c r="B33" s="1"/>
      <c r="C33" s="6"/>
      <c r="D33" s="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3">
        <f t="shared" si="1"/>
        <v>0</v>
      </c>
    </row>
    <row r="34" spans="2:17" x14ac:dyDescent="0.25">
      <c r="B34" s="1" t="s">
        <v>38</v>
      </c>
      <c r="C34" s="14">
        <v>10</v>
      </c>
      <c r="D34" s="1"/>
      <c r="E34" s="6"/>
      <c r="F34" s="6"/>
      <c r="G34" s="6"/>
      <c r="H34" s="6"/>
      <c r="I34" s="6">
        <v>5</v>
      </c>
      <c r="J34" s="6"/>
      <c r="K34" s="6"/>
      <c r="L34" s="6"/>
      <c r="M34" s="6">
        <v>5</v>
      </c>
      <c r="N34" s="6"/>
      <c r="O34" s="6"/>
      <c r="P34" s="6"/>
      <c r="Q34" s="13">
        <f t="shared" si="1"/>
        <v>10</v>
      </c>
    </row>
    <row r="35" spans="2:17" x14ac:dyDescent="0.25">
      <c r="B35" s="1"/>
      <c r="C35" s="6"/>
      <c r="D35" s="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5">
      <c r="B36" s="1"/>
      <c r="C36" s="6"/>
      <c r="D36" s="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5">
      <c r="B37" s="1"/>
      <c r="C37" s="6"/>
      <c r="D37" s="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5">
      <c r="B38" s="1"/>
      <c r="C38" s="6"/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5">
      <c r="B39" s="1"/>
      <c r="C39" s="6"/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5">
      <c r="B40" s="1"/>
      <c r="C40" s="6"/>
      <c r="D40" s="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5">
      <c r="B41" s="1"/>
      <c r="C41" s="1"/>
      <c r="D41" s="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9.6" customHeight="1" x14ac:dyDescent="0.25"/>
    <row r="43" spans="2:17" hidden="1" x14ac:dyDescent="0.25"/>
  </sheetData>
  <pageMargins left="0" right="0" top="0.31496062992125984" bottom="0.23622047244094491" header="0.31496062992125984" footer="0.31496062992125984"/>
  <pageSetup paperSize="9" scale="81" orientation="landscape" horizontalDpi="300" verticalDpi="300" r:id="rId1"/>
  <colBreaks count="1" manualBreakCount="1">
    <brk id="1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"/>
  <sheetViews>
    <sheetView view="pageBreakPreview" zoomScale="124" zoomScaleSheetLayoutView="124" workbookViewId="0">
      <selection activeCell="P7" sqref="P7"/>
    </sheetView>
  </sheetViews>
  <sheetFormatPr defaultRowHeight="15" x14ac:dyDescent="0.25"/>
  <cols>
    <col min="1" max="1" width="3.85546875" customWidth="1"/>
  </cols>
  <sheetData>
    <row r="4" spans="2:16" x14ac:dyDescent="0.25">
      <c r="B4" t="s">
        <v>12</v>
      </c>
      <c r="C4">
        <v>3249000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/>
    </row>
    <row r="5" spans="2:16" x14ac:dyDescent="0.25">
      <c r="C5" s="23">
        <v>3249</v>
      </c>
      <c r="D5" s="3">
        <f t="shared" ref="D5:P5" si="0">D6</f>
        <v>324.89999999999998</v>
      </c>
      <c r="E5" s="3">
        <f t="shared" si="0"/>
        <v>324.89999999999998</v>
      </c>
      <c r="F5" s="3">
        <f t="shared" si="0"/>
        <v>324.89999999999998</v>
      </c>
      <c r="G5" s="3">
        <f t="shared" si="0"/>
        <v>324.89999999999998</v>
      </c>
      <c r="H5" s="3">
        <f t="shared" si="0"/>
        <v>324.89999999999998</v>
      </c>
      <c r="I5" s="3">
        <f t="shared" si="0"/>
        <v>324.89999999999998</v>
      </c>
      <c r="J5" s="3">
        <f t="shared" si="0"/>
        <v>0</v>
      </c>
      <c r="K5" s="3">
        <f t="shared" si="0"/>
        <v>0</v>
      </c>
      <c r="L5" s="3">
        <f t="shared" si="0"/>
        <v>324.89999999999998</v>
      </c>
      <c r="M5" s="3">
        <f t="shared" si="0"/>
        <v>324.89999999999998</v>
      </c>
      <c r="N5" s="3">
        <f t="shared" si="0"/>
        <v>324.89999999999998</v>
      </c>
      <c r="O5" s="3">
        <f t="shared" si="0"/>
        <v>324.89999999999998</v>
      </c>
      <c r="P5" s="25">
        <f t="shared" si="0"/>
        <v>3249.0000000000005</v>
      </c>
    </row>
    <row r="6" spans="2:16" x14ac:dyDescent="0.25">
      <c r="B6" s="1" t="s">
        <v>25</v>
      </c>
      <c r="C6" s="24">
        <v>3249</v>
      </c>
      <c r="D6" s="4">
        <v>324.89999999999998</v>
      </c>
      <c r="E6" s="4">
        <v>324.89999999999998</v>
      </c>
      <c r="F6" s="4">
        <v>324.89999999999998</v>
      </c>
      <c r="G6" s="4">
        <v>324.89999999999998</v>
      </c>
      <c r="H6" s="4">
        <v>324.89999999999998</v>
      </c>
      <c r="I6" s="4">
        <v>324.89999999999998</v>
      </c>
      <c r="J6" s="4"/>
      <c r="K6" s="4"/>
      <c r="L6" s="4">
        <v>324.89999999999998</v>
      </c>
      <c r="M6" s="4">
        <v>324.89999999999998</v>
      </c>
      <c r="N6" s="4">
        <v>324.89999999999998</v>
      </c>
      <c r="O6" s="4">
        <v>324.89999999999998</v>
      </c>
      <c r="P6" s="26">
        <f>D6+E6+F6+G6+H6+I6+J6+K6+L6+M6+N6+O6</f>
        <v>3249.0000000000005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9"/>
  <sheetViews>
    <sheetView view="pageBreakPreview" zoomScale="130" zoomScaleSheetLayoutView="130" workbookViewId="0">
      <selection activeCell="S5" sqref="S5"/>
    </sheetView>
  </sheetViews>
  <sheetFormatPr defaultRowHeight="15" x14ac:dyDescent="0.25"/>
  <cols>
    <col min="1" max="1" width="8.85546875" customWidth="1"/>
    <col min="2" max="2" width="15.5703125" customWidth="1"/>
  </cols>
  <sheetData>
    <row r="4" spans="2:19" x14ac:dyDescent="0.25">
      <c r="B4">
        <v>448</v>
      </c>
      <c r="C4">
        <v>1963700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2:19" x14ac:dyDescent="0.25">
      <c r="C5" s="10">
        <f>C6+C7+C10+C11+C12+C13+C14+C15+C16+C17</f>
        <v>1963.7</v>
      </c>
      <c r="D5" s="10"/>
      <c r="E5" s="10"/>
      <c r="F5" s="10">
        <f>F6+F7+F8+F10+F12+F13+F14+F15+F16+F17+F9+F11</f>
        <v>176.03000000000003</v>
      </c>
      <c r="G5" s="10">
        <f t="shared" ref="G5:Q5" si="0">G6+G7+G8+G10+G12+G13+G14+G15+G16+G17+G9+G11</f>
        <v>265.48</v>
      </c>
      <c r="H5" s="10">
        <f t="shared" si="0"/>
        <v>226.18</v>
      </c>
      <c r="I5" s="10">
        <f t="shared" si="0"/>
        <v>130.67000000000002</v>
      </c>
      <c r="J5" s="10">
        <f t="shared" si="0"/>
        <v>97.07</v>
      </c>
      <c r="K5" s="10">
        <f t="shared" si="0"/>
        <v>44.769999999999996</v>
      </c>
      <c r="L5" s="10">
        <f t="shared" si="0"/>
        <v>44.269999999999996</v>
      </c>
      <c r="M5" s="10">
        <f t="shared" si="0"/>
        <v>15.57</v>
      </c>
      <c r="N5" s="10">
        <f t="shared" si="0"/>
        <v>255.17000000000002</v>
      </c>
      <c r="O5" s="10">
        <f t="shared" si="0"/>
        <v>254.67000000000002</v>
      </c>
      <c r="P5" s="10">
        <f t="shared" si="0"/>
        <v>266.25</v>
      </c>
      <c r="Q5" s="10">
        <f t="shared" si="0"/>
        <v>187.57</v>
      </c>
      <c r="R5" s="10">
        <f>F5+G5+H5+J5+K5+I5+L5+M5+N5+O5+P5+Q5</f>
        <v>1963.7</v>
      </c>
      <c r="S5" s="10"/>
    </row>
    <row r="6" spans="2:19" x14ac:dyDescent="0.25">
      <c r="B6" s="1" t="s">
        <v>13</v>
      </c>
      <c r="C6" s="11">
        <v>372.07</v>
      </c>
      <c r="D6" s="11"/>
      <c r="E6" s="1"/>
      <c r="F6" s="11">
        <v>34.32</v>
      </c>
      <c r="G6" s="11">
        <v>34.32</v>
      </c>
      <c r="H6" s="11">
        <v>34.32</v>
      </c>
      <c r="I6" s="11">
        <v>34.32</v>
      </c>
      <c r="J6" s="11">
        <v>34.32</v>
      </c>
      <c r="K6" s="11">
        <v>34.32</v>
      </c>
      <c r="L6" s="11">
        <v>34.32</v>
      </c>
      <c r="M6" s="11">
        <v>12.07</v>
      </c>
      <c r="N6" s="11">
        <v>34.32</v>
      </c>
      <c r="O6" s="11">
        <v>34.32</v>
      </c>
      <c r="P6" s="11">
        <v>43.3</v>
      </c>
      <c r="Q6" s="11">
        <v>7.82</v>
      </c>
      <c r="R6" s="10">
        <f>F6+Q6+H6+J6+K6+I6+L6+M6+N6+O6+P6+G6</f>
        <v>372.07</v>
      </c>
    </row>
    <row r="7" spans="2:19" x14ac:dyDescent="0.25">
      <c r="B7" s="17">
        <v>0.28999999999999998</v>
      </c>
      <c r="C7" s="11">
        <v>107.88</v>
      </c>
      <c r="D7" s="11"/>
      <c r="E7" s="1"/>
      <c r="F7" s="11">
        <v>9.9600000000000009</v>
      </c>
      <c r="G7" s="11">
        <v>9.9600000000000009</v>
      </c>
      <c r="H7" s="11">
        <v>9.9600000000000009</v>
      </c>
      <c r="I7" s="11">
        <v>9.9499999999999993</v>
      </c>
      <c r="J7" s="11">
        <v>9.9499999999999993</v>
      </c>
      <c r="K7" s="11">
        <v>9.9499999999999993</v>
      </c>
      <c r="L7" s="11">
        <v>9.9499999999999993</v>
      </c>
      <c r="M7" s="11">
        <v>3.5</v>
      </c>
      <c r="N7" s="11">
        <v>9.9499999999999993</v>
      </c>
      <c r="O7" s="11">
        <v>9.9499999999999993</v>
      </c>
      <c r="P7" s="11">
        <v>12.55</v>
      </c>
      <c r="Q7" s="11">
        <v>2.25</v>
      </c>
      <c r="R7" s="10">
        <f>F7+Q7+H7+J7+K7+I7+L7+M7+N7+O7+P7+G7</f>
        <v>107.88000000000002</v>
      </c>
    </row>
    <row r="8" spans="2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2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7" si="1">F9+G9+H9+J9+K9+I9+L9+M9+N9+O9+P9+Q9</f>
        <v>0</v>
      </c>
    </row>
    <row r="10" spans="2:19" x14ac:dyDescent="0.25">
      <c r="B10" s="1" t="s">
        <v>19</v>
      </c>
      <c r="C10" s="11">
        <v>2</v>
      </c>
      <c r="D10" s="11"/>
      <c r="E10" s="11"/>
      <c r="F10" s="11"/>
      <c r="G10" s="11">
        <v>0.5</v>
      </c>
      <c r="H10" s="11"/>
      <c r="I10" s="11">
        <v>0.5</v>
      </c>
      <c r="J10" s="11"/>
      <c r="K10" s="11">
        <v>0.5</v>
      </c>
      <c r="L10" s="11"/>
      <c r="M10" s="11"/>
      <c r="N10" s="11">
        <v>0.5</v>
      </c>
      <c r="O10" s="11"/>
      <c r="P10" s="11"/>
      <c r="Q10" s="11"/>
      <c r="R10" s="10">
        <f t="shared" si="1"/>
        <v>2</v>
      </c>
    </row>
    <row r="11" spans="2:19" x14ac:dyDescent="0.25">
      <c r="B11" s="1" t="s">
        <v>31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2:19" x14ac:dyDescent="0.25">
      <c r="B12" s="1" t="s">
        <v>22</v>
      </c>
      <c r="C12" s="12">
        <v>1472.2</v>
      </c>
      <c r="D12" s="12"/>
      <c r="E12" s="12"/>
      <c r="F12" s="11">
        <v>122.2</v>
      </c>
      <c r="G12" s="11">
        <v>220.7</v>
      </c>
      <c r="H12" s="11">
        <v>181.9</v>
      </c>
      <c r="I12" s="11">
        <v>85.9</v>
      </c>
      <c r="J12" s="11">
        <v>52.8</v>
      </c>
      <c r="K12" s="11"/>
      <c r="L12" s="11"/>
      <c r="M12" s="11"/>
      <c r="N12" s="11">
        <v>210.4</v>
      </c>
      <c r="O12" s="11">
        <v>210.4</v>
      </c>
      <c r="P12" s="11">
        <v>210.4</v>
      </c>
      <c r="Q12" s="11">
        <v>177.5</v>
      </c>
      <c r="R12" s="10">
        <f t="shared" si="1"/>
        <v>1472.2</v>
      </c>
    </row>
    <row r="13" spans="2:19" x14ac:dyDescent="0.25">
      <c r="B13" s="1" t="s">
        <v>23</v>
      </c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0</v>
      </c>
    </row>
    <row r="14" spans="2:19" x14ac:dyDescent="0.25">
      <c r="B14" s="1" t="s">
        <v>24</v>
      </c>
      <c r="C14" s="12">
        <v>7.55</v>
      </c>
      <c r="D14" s="12"/>
      <c r="E14" s="12"/>
      <c r="F14" s="11">
        <v>7.55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 t="shared" si="1"/>
        <v>7.55</v>
      </c>
    </row>
    <row r="15" spans="2:19" x14ac:dyDescent="0.25">
      <c r="B15" s="1" t="s">
        <v>39</v>
      </c>
      <c r="C15" s="12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>
        <f t="shared" si="1"/>
        <v>0</v>
      </c>
    </row>
    <row r="16" spans="2:19" x14ac:dyDescent="0.25">
      <c r="B16" s="1" t="s">
        <v>40</v>
      </c>
      <c r="C16" s="12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>
        <f t="shared" si="1"/>
        <v>0</v>
      </c>
    </row>
    <row r="17" spans="2:19" x14ac:dyDescent="0.25">
      <c r="B17" s="1" t="s">
        <v>21</v>
      </c>
      <c r="C17" s="11">
        <v>2</v>
      </c>
      <c r="D17" s="11"/>
      <c r="E17" s="11"/>
      <c r="F17" s="11">
        <v>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>
        <f t="shared" si="1"/>
        <v>2</v>
      </c>
    </row>
    <row r="18" spans="2:19" x14ac:dyDescent="0.25">
      <c r="B18" s="2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1"/>
      <c r="N18" s="11"/>
      <c r="O18" s="11"/>
      <c r="P18" s="11"/>
      <c r="Q18" s="11"/>
      <c r="R18" s="11"/>
    </row>
    <row r="19" spans="2:19" x14ac:dyDescent="0.25">
      <c r="Q19" s="15"/>
      <c r="R19" s="16"/>
      <c r="S19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0"/>
  <sheetViews>
    <sheetView tabSelected="1" view="pageBreakPreview" zoomScale="130" zoomScaleSheetLayoutView="130" workbookViewId="0">
      <selection activeCell="S5" sqref="S5"/>
    </sheetView>
  </sheetViews>
  <sheetFormatPr defaultRowHeight="15" x14ac:dyDescent="0.25"/>
  <cols>
    <col min="1" max="1" width="8.85546875" customWidth="1"/>
    <col min="2" max="2" width="14.42578125" customWidth="1"/>
  </cols>
  <sheetData>
    <row r="4" spans="2:19" x14ac:dyDescent="0.25">
      <c r="B4">
        <v>204</v>
      </c>
      <c r="C4">
        <v>1771100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</row>
    <row r="5" spans="2:19" x14ac:dyDescent="0.25">
      <c r="C5" s="10">
        <f>C6+C7+C10+C12+C13+C14+C15+C16+C18+C19+C17</f>
        <v>1771.1</v>
      </c>
      <c r="D5" s="10"/>
      <c r="E5" s="10"/>
      <c r="F5" s="10">
        <f>F6+F7+F8+F10+F12+F13+F14+F15+F16+F18</f>
        <v>231.37999999999997</v>
      </c>
      <c r="G5" s="10">
        <f>G6+G7+G8+G10+G12+G13+G14+G15+G16+G18+G19</f>
        <v>242.48</v>
      </c>
      <c r="H5" s="10">
        <f t="shared" ref="H5:Q5" si="0">H6+H7+H8+H10+H12+H13+H14+H15+H16+H18</f>
        <v>215.46999999999997</v>
      </c>
      <c r="I5" s="10">
        <f t="shared" si="0"/>
        <v>93.47</v>
      </c>
      <c r="J5" s="10">
        <f>J6+J7+J8+J10+J12+J13+J14+J15+J16+J18+J17</f>
        <v>141.57999999999998</v>
      </c>
      <c r="K5" s="10">
        <f t="shared" si="0"/>
        <v>88.47</v>
      </c>
      <c r="L5" s="10">
        <f t="shared" si="0"/>
        <v>81.77</v>
      </c>
      <c r="M5" s="10">
        <f t="shared" si="0"/>
        <v>81.77</v>
      </c>
      <c r="N5" s="10">
        <f t="shared" si="0"/>
        <v>88.77</v>
      </c>
      <c r="O5" s="10">
        <f t="shared" si="0"/>
        <v>92.17</v>
      </c>
      <c r="P5" s="10">
        <f t="shared" si="0"/>
        <v>194.43999999999997</v>
      </c>
      <c r="Q5" s="10">
        <f t="shared" si="0"/>
        <v>219.32999999999998</v>
      </c>
      <c r="R5" s="10">
        <f>F5+G5+H5+J5+K5+I5+L5+M5+N5+O5+P5+Q5</f>
        <v>1771.1</v>
      </c>
      <c r="S5" s="10"/>
    </row>
    <row r="6" spans="2:19" x14ac:dyDescent="0.25">
      <c r="B6" s="1" t="s">
        <v>13</v>
      </c>
      <c r="C6" s="11">
        <v>752.88</v>
      </c>
      <c r="D6" s="11"/>
      <c r="E6" s="1"/>
      <c r="F6" s="11">
        <v>61.66</v>
      </c>
      <c r="G6" s="11">
        <v>61.66</v>
      </c>
      <c r="H6" s="11">
        <v>61.66</v>
      </c>
      <c r="I6" s="11">
        <v>61.66</v>
      </c>
      <c r="J6" s="11">
        <v>61.66</v>
      </c>
      <c r="K6" s="11">
        <v>61.66</v>
      </c>
      <c r="L6" s="11">
        <v>61.66</v>
      </c>
      <c r="M6" s="11">
        <v>61.66</v>
      </c>
      <c r="N6" s="11">
        <v>61.66</v>
      </c>
      <c r="O6" s="11">
        <v>61.66</v>
      </c>
      <c r="P6" s="11">
        <v>74.66</v>
      </c>
      <c r="Q6" s="11">
        <v>61.62</v>
      </c>
      <c r="R6" s="10">
        <f>F6+Q6+H6+J6+K6+I6+L6+M6+N6+O6+P6+G6</f>
        <v>752.87999999999977</v>
      </c>
      <c r="S6" s="22"/>
    </row>
    <row r="7" spans="2:19" x14ac:dyDescent="0.25">
      <c r="B7" s="17">
        <v>0.28999999999999998</v>
      </c>
      <c r="C7" s="11">
        <v>218.35</v>
      </c>
      <c r="D7" s="11"/>
      <c r="E7" s="1"/>
      <c r="F7" s="11">
        <v>17.89</v>
      </c>
      <c r="G7" s="11">
        <v>17.89</v>
      </c>
      <c r="H7" s="11">
        <v>17.88</v>
      </c>
      <c r="I7" s="11">
        <v>17.88</v>
      </c>
      <c r="J7" s="11">
        <v>17.88</v>
      </c>
      <c r="K7" s="11">
        <v>17.88</v>
      </c>
      <c r="L7" s="11">
        <v>17.88</v>
      </c>
      <c r="M7" s="11">
        <v>17.88</v>
      </c>
      <c r="N7" s="11">
        <v>17.88</v>
      </c>
      <c r="O7" s="11">
        <v>17.88</v>
      </c>
      <c r="P7" s="11">
        <v>21.65</v>
      </c>
      <c r="Q7" s="11">
        <v>17.88</v>
      </c>
      <c r="R7" s="10">
        <f>F7+Q7+H7+J7+K7+I7+L7+M7+N7+O7+P7+G7</f>
        <v>218.34999999999997</v>
      </c>
      <c r="S7" s="22"/>
    </row>
    <row r="8" spans="2:19" x14ac:dyDescent="0.25">
      <c r="B8" s="17"/>
      <c r="C8" s="11"/>
      <c r="D8" s="11"/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0"/>
    </row>
    <row r="9" spans="2:19" x14ac:dyDescent="0.25"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>
        <f t="shared" ref="R9:R19" si="1">F9+G9+H9+J9+K9+I9+L9+M9+N9+O9+P9+Q9</f>
        <v>0</v>
      </c>
    </row>
    <row r="10" spans="2:19" x14ac:dyDescent="0.25">
      <c r="B10" s="1" t="s">
        <v>19</v>
      </c>
      <c r="C10" s="11">
        <v>3</v>
      </c>
      <c r="D10" s="11"/>
      <c r="E10" s="11"/>
      <c r="F10" s="11"/>
      <c r="G10" s="11">
        <v>0.5</v>
      </c>
      <c r="H10" s="11"/>
      <c r="I10" s="11">
        <v>0.5</v>
      </c>
      <c r="J10" s="11"/>
      <c r="K10" s="11">
        <v>0.5</v>
      </c>
      <c r="L10" s="11"/>
      <c r="M10" s="11">
        <v>0.5</v>
      </c>
      <c r="N10" s="11"/>
      <c r="O10" s="11">
        <v>0.5</v>
      </c>
      <c r="P10" s="11"/>
      <c r="Q10" s="11">
        <v>0.5</v>
      </c>
      <c r="R10" s="10">
        <f t="shared" si="1"/>
        <v>3</v>
      </c>
    </row>
    <row r="11" spans="2:19" x14ac:dyDescent="0.25"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>
        <f t="shared" si="1"/>
        <v>0</v>
      </c>
    </row>
    <row r="12" spans="2:19" x14ac:dyDescent="0.25">
      <c r="B12" s="2" t="s">
        <v>14</v>
      </c>
      <c r="C12" s="12">
        <v>105</v>
      </c>
      <c r="D12" s="12"/>
      <c r="E12" s="12"/>
      <c r="F12" s="12">
        <v>14.4</v>
      </c>
      <c r="G12" s="12">
        <v>13</v>
      </c>
      <c r="H12" s="12">
        <v>11</v>
      </c>
      <c r="I12" s="12">
        <v>9</v>
      </c>
      <c r="J12" s="12">
        <v>7</v>
      </c>
      <c r="K12" s="12">
        <v>5</v>
      </c>
      <c r="L12" s="12">
        <v>1</v>
      </c>
      <c r="M12" s="12">
        <v>1</v>
      </c>
      <c r="N12" s="12">
        <v>8</v>
      </c>
      <c r="O12" s="12">
        <v>8</v>
      </c>
      <c r="P12" s="12">
        <v>13.2</v>
      </c>
      <c r="Q12" s="12">
        <v>14.4</v>
      </c>
      <c r="R12" s="19">
        <f t="shared" si="1"/>
        <v>105.00000000000001</v>
      </c>
    </row>
    <row r="13" spans="2:19" x14ac:dyDescent="0.25">
      <c r="B13" s="2" t="s">
        <v>15</v>
      </c>
      <c r="C13" s="12">
        <v>560</v>
      </c>
      <c r="D13" s="12"/>
      <c r="E13" s="12"/>
      <c r="F13" s="12">
        <v>120</v>
      </c>
      <c r="G13" s="12">
        <v>120</v>
      </c>
      <c r="H13" s="12">
        <v>120</v>
      </c>
      <c r="I13" s="12"/>
      <c r="J13" s="12"/>
      <c r="K13" s="12"/>
      <c r="L13" s="12"/>
      <c r="M13" s="12"/>
      <c r="N13" s="12"/>
      <c r="O13" s="12"/>
      <c r="P13" s="12">
        <v>80</v>
      </c>
      <c r="Q13" s="12">
        <v>120</v>
      </c>
      <c r="R13" s="19">
        <f t="shared" si="1"/>
        <v>560</v>
      </c>
      <c r="S13" s="20"/>
    </row>
    <row r="14" spans="2:19" x14ac:dyDescent="0.25">
      <c r="B14" s="2" t="s">
        <v>20</v>
      </c>
      <c r="C14" s="12">
        <v>32</v>
      </c>
      <c r="D14" s="12"/>
      <c r="E14" s="12"/>
      <c r="F14" s="12">
        <v>1.5</v>
      </c>
      <c r="G14" s="12">
        <v>3.5</v>
      </c>
      <c r="H14" s="12">
        <v>4</v>
      </c>
      <c r="I14" s="12">
        <v>3.5</v>
      </c>
      <c r="J14" s="12">
        <v>3</v>
      </c>
      <c r="K14" s="12">
        <v>2.5</v>
      </c>
      <c r="L14" s="12">
        <v>1</v>
      </c>
      <c r="M14" s="12">
        <v>0.5</v>
      </c>
      <c r="N14" s="12">
        <v>1</v>
      </c>
      <c r="O14" s="12">
        <v>3.5</v>
      </c>
      <c r="P14" s="12">
        <v>4</v>
      </c>
      <c r="Q14" s="12">
        <v>4</v>
      </c>
      <c r="R14" s="19">
        <f t="shared" si="1"/>
        <v>32</v>
      </c>
    </row>
    <row r="15" spans="2:19" x14ac:dyDescent="0.25">
      <c r="B15" s="2" t="s">
        <v>16</v>
      </c>
      <c r="C15" s="12">
        <v>6</v>
      </c>
      <c r="D15" s="12"/>
      <c r="E15" s="12"/>
      <c r="F15" s="12">
        <v>0.7</v>
      </c>
      <c r="G15" s="12">
        <v>0.7</v>
      </c>
      <c r="H15" s="12">
        <v>0.7</v>
      </c>
      <c r="I15" s="12">
        <v>0.7</v>
      </c>
      <c r="J15" s="12">
        <v>0.7</v>
      </c>
      <c r="K15" s="12">
        <v>0.7</v>
      </c>
      <c r="L15" s="12"/>
      <c r="M15" s="12"/>
      <c r="N15" s="12"/>
      <c r="O15" s="12">
        <v>0.4</v>
      </c>
      <c r="P15" s="12">
        <v>0.7</v>
      </c>
      <c r="Q15" s="12">
        <v>0.7</v>
      </c>
      <c r="R15" s="19">
        <f t="shared" si="1"/>
        <v>6.0000000000000009</v>
      </c>
    </row>
    <row r="16" spans="2:19" x14ac:dyDescent="0.25">
      <c r="B16" s="2" t="s">
        <v>17</v>
      </c>
      <c r="C16" s="12">
        <v>2.76</v>
      </c>
      <c r="D16" s="12"/>
      <c r="E16" s="12"/>
      <c r="F16" s="12">
        <v>0.23</v>
      </c>
      <c r="G16" s="12">
        <v>0.23</v>
      </c>
      <c r="H16" s="12">
        <v>0.23</v>
      </c>
      <c r="I16" s="12">
        <v>0.23</v>
      </c>
      <c r="J16" s="12">
        <v>0.23</v>
      </c>
      <c r="K16" s="12">
        <v>0.23</v>
      </c>
      <c r="L16" s="12">
        <v>0.23</v>
      </c>
      <c r="M16" s="12">
        <v>0.23</v>
      </c>
      <c r="N16" s="12">
        <v>0.23</v>
      </c>
      <c r="O16" s="12">
        <v>0.23</v>
      </c>
      <c r="P16" s="12">
        <v>0.23</v>
      </c>
      <c r="Q16" s="12">
        <v>0.23</v>
      </c>
      <c r="R16" s="19">
        <f t="shared" si="1"/>
        <v>2.7600000000000002</v>
      </c>
    </row>
    <row r="17" spans="2:19" x14ac:dyDescent="0.25">
      <c r="B17" s="2" t="s">
        <v>31</v>
      </c>
      <c r="C17" s="12">
        <v>51.11</v>
      </c>
      <c r="D17" s="12"/>
      <c r="E17" s="12"/>
      <c r="F17" s="12"/>
      <c r="G17" s="12"/>
      <c r="H17" s="12"/>
      <c r="I17" s="12"/>
      <c r="J17" s="12">
        <v>51.11</v>
      </c>
      <c r="K17" s="12"/>
      <c r="L17" s="12"/>
      <c r="M17" s="12"/>
      <c r="N17" s="12"/>
      <c r="O17" s="12"/>
      <c r="P17" s="12"/>
      <c r="Q17" s="12"/>
      <c r="R17" s="19">
        <f t="shared" si="1"/>
        <v>51.11</v>
      </c>
    </row>
    <row r="18" spans="2:19" x14ac:dyDescent="0.25">
      <c r="B18" s="1" t="s">
        <v>41</v>
      </c>
      <c r="C18" s="11">
        <v>15</v>
      </c>
      <c r="D18" s="11"/>
      <c r="E18" s="11"/>
      <c r="F18" s="11">
        <v>15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9">
        <f t="shared" si="1"/>
        <v>15</v>
      </c>
    </row>
    <row r="19" spans="2:19" x14ac:dyDescent="0.25">
      <c r="B19" s="2" t="s">
        <v>42</v>
      </c>
      <c r="C19" s="11">
        <v>25</v>
      </c>
      <c r="D19" s="11"/>
      <c r="E19" s="11"/>
      <c r="F19" s="11"/>
      <c r="G19" s="11">
        <v>25</v>
      </c>
      <c r="H19" s="11"/>
      <c r="I19" s="11"/>
      <c r="J19" s="11"/>
      <c r="K19" s="12"/>
      <c r="L19" s="12"/>
      <c r="M19" s="11"/>
      <c r="N19" s="11"/>
      <c r="O19" s="11"/>
      <c r="P19" s="11"/>
      <c r="Q19" s="11"/>
      <c r="R19" s="19">
        <f t="shared" si="1"/>
        <v>25</v>
      </c>
    </row>
    <row r="20" spans="2:19" x14ac:dyDescent="0.25">
      <c r="Q20" s="15"/>
      <c r="R20" s="16"/>
      <c r="S20" s="15"/>
    </row>
  </sheetData>
  <pageMargins left="0.31" right="0.2" top="0.26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216</vt:lpstr>
      <vt:lpstr>216 bursa</vt:lpstr>
      <vt:lpstr>448</vt:lpstr>
      <vt:lpstr>204</vt:lpstr>
      <vt:lpstr>'204'!Область_печати</vt:lpstr>
      <vt:lpstr>'216'!Область_печати</vt:lpstr>
      <vt:lpstr>'216 bursa'!Область_печати</vt:lpstr>
      <vt:lpstr>'448'!Область_печати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Admin</cp:lastModifiedBy>
  <cp:lastPrinted>2023-01-26T11:59:31Z</cp:lastPrinted>
  <dcterms:created xsi:type="dcterms:W3CDTF">2019-01-09T07:42:01Z</dcterms:created>
  <dcterms:modified xsi:type="dcterms:W3CDTF">2023-02-23T10:53:54Z</dcterms:modified>
</cp:coreProperties>
</file>