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E8E9F1A0-F1B6-49C9-97FE-31E61C009F1D}" xr6:coauthVersionLast="40" xr6:coauthVersionMax="40" xr10:uidLastSave="{00000000-0000-0000-0000-000000000000}"/>
  <bookViews>
    <workbookView xWindow="0" yWindow="0" windowWidth="28245" windowHeight="11850" activeTab="5" xr2:uid="{00000000-000D-0000-FFFF-FFFF00000000}"/>
  </bookViews>
  <sheets>
    <sheet name="Anexa 1" sheetId="13" r:id="rId1"/>
    <sheet name="anexa 2" sheetId="5" r:id="rId2"/>
    <sheet name="Anexa 3" sheetId="4" r:id="rId3"/>
    <sheet name="Anexa 4" sheetId="6" r:id="rId4"/>
    <sheet name="Anexa 5" sheetId="9" r:id="rId5"/>
    <sheet name="Anexa 6" sheetId="14" r:id="rId6"/>
  </sheets>
  <externalReferences>
    <externalReference r:id="rId7"/>
  </externalReferences>
  <definedNames>
    <definedName name="de" localSheetId="2">'[1]Кап. затраты'!#REF!</definedName>
    <definedName name="de">'[1]Кап. затраты'!#REF!</definedName>
    <definedName name="deks" localSheetId="2">'[1]Кап. затраты'!#REF!</definedName>
    <definedName name="deks">'[1]Кап. затраты'!#REF!</definedName>
    <definedName name="desks_" localSheetId="2">'[1]Кап. затраты'!#REF!</definedName>
    <definedName name="desks_">'[1]Кап. затраты'!#REF!</definedName>
    <definedName name="desks_class" localSheetId="2">'[1]Кап. затраты'!#REF!</definedName>
    <definedName name="desks_class">'[1]Кап. затраты'!#REF!</definedName>
    <definedName name="euro" localSheetId="2">'[1]Кап. затраты'!#REF!</definedName>
    <definedName name="euro">'[1]Кап. затраты'!#REF!</definedName>
    <definedName name="h" localSheetId="2">'[1]Кап. затраты'!#REF!</definedName>
    <definedName name="h">'[1]Кап. затраты'!#REF!</definedName>
    <definedName name="hit" localSheetId="2">'[1]Кап. затраты'!#REF!</definedName>
    <definedName name="hit">'[1]Кап. затраты'!#REF!</definedName>
    <definedName name="nou" localSheetId="2">'[1]Кап. затраты'!#REF!</definedName>
    <definedName name="nou">'[1]Кап. затраты'!#REF!</definedName>
    <definedName name="vechi" localSheetId="2">'[1]Кап. затраты'!#REF!</definedName>
    <definedName name="vechi">'[1]Кап. затраты'!#REF!</definedName>
    <definedName name="_xlnm.Print_Titles" localSheetId="2">'Anexa 3'!$A:$A</definedName>
    <definedName name="_xlnm.Print_Area" localSheetId="2">'Anexa 3'!$A$1:$G$68</definedName>
    <definedName name="_xlnm.Print_Area" localSheetId="5">'Anexa 6'!$A$1:$G$70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4" l="1"/>
  <c r="E52" i="4"/>
  <c r="E43" i="4"/>
  <c r="E39" i="4"/>
  <c r="D57" i="14" l="1"/>
  <c r="E57" i="14"/>
  <c r="F57" i="14"/>
  <c r="G57" i="14"/>
  <c r="D54" i="14"/>
  <c r="E54" i="14"/>
  <c r="F54" i="14"/>
  <c r="G54" i="14"/>
  <c r="D45" i="14"/>
  <c r="E45" i="14"/>
  <c r="F45" i="14"/>
  <c r="G45" i="14"/>
  <c r="D40" i="14"/>
  <c r="E40" i="14"/>
  <c r="F40" i="14"/>
  <c r="G40" i="14"/>
  <c r="E36" i="14"/>
  <c r="F36" i="14"/>
  <c r="G36" i="14"/>
  <c r="E20" i="14"/>
  <c r="F20" i="14"/>
  <c r="G20" i="14"/>
  <c r="E15" i="14"/>
  <c r="F15" i="14"/>
  <c r="G15" i="14"/>
  <c r="D14" i="14"/>
  <c r="C57" i="14"/>
  <c r="C54" i="14"/>
  <c r="C45" i="14"/>
  <c r="C40" i="14"/>
  <c r="D36" i="14"/>
  <c r="C36" i="14"/>
  <c r="D20" i="14"/>
  <c r="C20" i="14"/>
  <c r="D15" i="14"/>
  <c r="C15" i="14"/>
  <c r="C14" i="14" l="1"/>
  <c r="E14" i="14"/>
  <c r="G14" i="14"/>
  <c r="F14" i="14"/>
  <c r="F10" i="13" l="1"/>
  <c r="F11" i="13"/>
  <c r="F12" i="13"/>
  <c r="F13" i="13"/>
  <c r="F14" i="13"/>
  <c r="F15" i="13"/>
  <c r="F16" i="13"/>
  <c r="F17" i="13"/>
  <c r="F18" i="13"/>
  <c r="F19" i="13"/>
  <c r="F20" i="13"/>
  <c r="F9" i="13"/>
  <c r="C21" i="13"/>
  <c r="D21" i="13"/>
  <c r="E21" i="13"/>
  <c r="B21" i="13"/>
  <c r="F21" i="13" l="1"/>
  <c r="I26" i="9"/>
  <c r="I24" i="9" s="1"/>
  <c r="I25" i="9"/>
  <c r="J24" i="9"/>
  <c r="G24" i="9"/>
  <c r="I23" i="9"/>
  <c r="I22" i="9"/>
  <c r="J21" i="9"/>
  <c r="I21" i="9"/>
  <c r="G21" i="9"/>
  <c r="I20" i="9"/>
  <c r="I19" i="9"/>
  <c r="J18" i="9"/>
  <c r="J17" i="9" s="1"/>
  <c r="G18" i="9"/>
  <c r="G17" i="9" s="1"/>
  <c r="I16" i="9"/>
  <c r="I15" i="9"/>
  <c r="J14" i="9"/>
  <c r="G14" i="9"/>
  <c r="G10" i="9" s="1"/>
  <c r="I13" i="9"/>
  <c r="I12" i="9"/>
  <c r="J11" i="9"/>
  <c r="I11" i="9"/>
  <c r="G11" i="9"/>
  <c r="J10" i="9"/>
  <c r="I9" i="9"/>
  <c r="I8" i="9"/>
  <c r="I7" i="9" s="1"/>
  <c r="I6" i="9" s="1"/>
  <c r="G7" i="9"/>
  <c r="G6" i="9"/>
  <c r="G27" i="9" l="1"/>
  <c r="I14" i="9"/>
  <c r="I18" i="9"/>
  <c r="I17" i="9" s="1"/>
  <c r="J27" i="9"/>
  <c r="I10" i="9"/>
  <c r="I27" i="9" l="1"/>
  <c r="G31" i="9" s="1"/>
  <c r="G34" i="9" s="1"/>
  <c r="D6" i="5"/>
  <c r="G37" i="4"/>
  <c r="G38" i="4"/>
  <c r="G40" i="4"/>
  <c r="G41" i="4"/>
  <c r="G42" i="4"/>
  <c r="G44" i="4"/>
  <c r="G45" i="4"/>
  <c r="G46" i="4"/>
  <c r="G47" i="4"/>
  <c r="G48" i="4"/>
  <c r="G49" i="4"/>
  <c r="G50" i="4"/>
  <c r="G51" i="4"/>
  <c r="G53" i="4"/>
  <c r="G52" i="4" s="1"/>
  <c r="G54" i="4"/>
  <c r="G56" i="4"/>
  <c r="G55" i="4" s="1"/>
  <c r="G57" i="4"/>
  <c r="G58" i="4"/>
  <c r="G59" i="4"/>
  <c r="G60" i="4"/>
  <c r="E36" i="4"/>
  <c r="F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8" i="4"/>
  <c r="G19" i="4"/>
  <c r="G17" i="4"/>
  <c r="D20" i="4"/>
  <c r="E20" i="4"/>
  <c r="F20" i="4"/>
  <c r="D15" i="4"/>
  <c r="E15" i="4"/>
  <c r="E14" i="4" s="1"/>
  <c r="F15" i="4"/>
  <c r="G20" i="4" l="1"/>
  <c r="G43" i="4"/>
  <c r="G39" i="4"/>
  <c r="G36" i="4"/>
  <c r="G15" i="4"/>
  <c r="G14" i="4" l="1"/>
  <c r="E11" i="6"/>
  <c r="G11" i="6" s="1"/>
  <c r="H11" i="6" s="1"/>
  <c r="E10" i="6"/>
  <c r="G10" i="6" s="1"/>
  <c r="H10" i="6" s="1"/>
  <c r="E9" i="6"/>
  <c r="G9" i="6" s="1"/>
  <c r="H9" i="6" s="1"/>
  <c r="A8" i="6"/>
  <c r="I10" i="6" l="1"/>
  <c r="I9" i="6"/>
  <c r="I11" i="6"/>
  <c r="E8" i="6"/>
  <c r="G8" i="6"/>
  <c r="I8" i="6" l="1"/>
  <c r="F39" i="4"/>
  <c r="D39" i="4"/>
  <c r="C39" i="4"/>
  <c r="D36" i="4"/>
  <c r="C36" i="4"/>
  <c r="F55" i="4" l="1"/>
  <c r="D55" i="4"/>
  <c r="C55" i="4"/>
  <c r="F52" i="4"/>
  <c r="D52" i="4"/>
  <c r="C52" i="4"/>
  <c r="F43" i="4"/>
  <c r="D43" i="4"/>
  <c r="D14" i="4" s="1"/>
  <c r="C43" i="4"/>
  <c r="C20" i="4"/>
  <c r="C15" i="4"/>
  <c r="F14" i="4" l="1"/>
  <c r="C14" i="4"/>
</calcChain>
</file>

<file path=xl/sharedStrings.xml><?xml version="1.0" encoding="utf-8"?>
<sst xmlns="http://schemas.openxmlformats.org/spreadsheetml/2006/main" count="386" uniqueCount="168">
  <si>
    <t>inclusiv:</t>
  </si>
  <si>
    <t>(numele, prenumele)</t>
  </si>
  <si>
    <t xml:space="preserve">  Denumirea indicatorilor</t>
  </si>
  <si>
    <t>unitatea de măsură</t>
  </si>
  <si>
    <t>Burse</t>
  </si>
  <si>
    <t>Cheltuieli cu personalul, total</t>
  </si>
  <si>
    <t>Retribuirea muncii</t>
  </si>
  <si>
    <t>Contribuții de asigurări sociale de stat obligatorii</t>
  </si>
  <si>
    <t>Primele de asig.oblig. de asist. medic. achitate de patron</t>
  </si>
  <si>
    <r>
      <t xml:space="preserve">Consumuri și cheltuieli aferente serviciilor, </t>
    </r>
    <r>
      <rPr>
        <i/>
        <sz val="10"/>
        <rFont val="Times New Roman CE"/>
        <charset val="204"/>
      </rPr>
      <t>din care</t>
    </r>
    <r>
      <rPr>
        <sz val="10"/>
        <rFont val="Times New Roman CE"/>
        <charset val="204"/>
      </rPr>
      <t>:</t>
    </r>
  </si>
  <si>
    <t>Servicii energetice și comunale</t>
  </si>
  <si>
    <t>Servicii informaționale și de telecomunicații</t>
  </si>
  <si>
    <t>Servicii de locațiune</t>
  </si>
  <si>
    <t>Servicii de transport</t>
  </si>
  <si>
    <t>Servicii de reparații curente</t>
  </si>
  <si>
    <t>Formare profesională</t>
  </si>
  <si>
    <t>Deplasări de serviciu</t>
  </si>
  <si>
    <t>Servicii de abonare la ediții periodice</t>
  </si>
  <si>
    <t>Servicii editoriale</t>
  </si>
  <si>
    <t>Servicii de pază</t>
  </si>
  <si>
    <t>Servicii de protocol</t>
  </si>
  <si>
    <t>Alte servicii</t>
  </si>
  <si>
    <r>
      <t xml:space="preserve">Consumuri și cheltuieli materiale, </t>
    </r>
    <r>
      <rPr>
        <i/>
        <sz val="10"/>
        <rFont val="Times New Roman CE"/>
        <charset val="204"/>
      </rPr>
      <t>inclusiv:</t>
    </r>
  </si>
  <si>
    <t>Combustibil, carburanți și lubrifianți</t>
  </si>
  <si>
    <t>Piese de schimb</t>
  </si>
  <si>
    <t>Produse alimentare</t>
  </si>
  <si>
    <t>Medicamente și materiale sanitare</t>
  </si>
  <si>
    <t>Materiale pentru scopuri didactice, ştiinţifice şi alte scopuri</t>
  </si>
  <si>
    <t>Materiale de uz gospodăresc și rechizite de birou</t>
  </si>
  <si>
    <t>Materiale de construcție</t>
  </si>
  <si>
    <t>Alte materiale</t>
  </si>
  <si>
    <r>
      <rPr>
        <b/>
        <sz val="10"/>
        <rFont val="Times New Roman CE"/>
        <charset val="204"/>
      </rPr>
      <t>Prestații sociale,</t>
    </r>
    <r>
      <rPr>
        <sz val="10"/>
        <rFont val="Times New Roman CE"/>
        <charset val="204"/>
      </rPr>
      <t xml:space="preserve"> </t>
    </r>
    <r>
      <rPr>
        <i/>
        <sz val="10"/>
        <rFont val="Times New Roman CE"/>
        <charset val="204"/>
      </rPr>
      <t>din care:</t>
    </r>
  </si>
  <si>
    <t>Indemnizații la încetarea contractului 
de muncă</t>
  </si>
  <si>
    <t>Indemnizaţii pentru incapacitatea temporară de muncă</t>
  </si>
  <si>
    <r>
      <t xml:space="preserve">Alte cheltuieli, </t>
    </r>
    <r>
      <rPr>
        <i/>
        <sz val="10"/>
        <rFont val="Times New Roman"/>
        <family val="1"/>
        <charset val="204"/>
      </rPr>
      <t>din care:</t>
    </r>
  </si>
  <si>
    <t>Alte cheltuieli în bază de contracte cu persoane fizice</t>
  </si>
  <si>
    <r>
      <t xml:space="preserve">Cheltuieli pentru procurarea imobilizărilor corporale, </t>
    </r>
    <r>
      <rPr>
        <i/>
        <sz val="10"/>
        <rFont val="Times New Roman CE"/>
        <charset val="204"/>
      </rPr>
      <t>inclusiv:</t>
    </r>
  </si>
  <si>
    <t>imobile</t>
  </si>
  <si>
    <t>alte mijloace fixe</t>
  </si>
  <si>
    <r>
      <t xml:space="preserve">Cheltuieli privind reparația capitală a imobilizărilor corporale, </t>
    </r>
    <r>
      <rPr>
        <i/>
        <sz val="10"/>
        <rFont val="Times New Roman CE"/>
        <charset val="204"/>
      </rPr>
      <t>inclusiv:</t>
    </r>
  </si>
  <si>
    <t>Amortizarea activelor nemateriale</t>
  </si>
  <si>
    <t>pers.</t>
  </si>
  <si>
    <t>lei</t>
  </si>
  <si>
    <t>Consumuri şi cheltuieli, total</t>
  </si>
  <si>
    <t>Contabil-șef</t>
  </si>
  <si>
    <t>Total</t>
  </si>
  <si>
    <t>de prestare a serviciilor</t>
  </si>
  <si>
    <t>Burse sociale</t>
  </si>
  <si>
    <t>Servicii poștale</t>
  </si>
  <si>
    <t>Servicii judiciare</t>
  </si>
  <si>
    <t>Servicii bancare</t>
  </si>
  <si>
    <t xml:space="preserve"> lei</t>
  </si>
  <si>
    <r>
      <t xml:space="preserve">Numărul mediu de elevi/studenţi  </t>
    </r>
    <r>
      <rPr>
        <b/>
        <i/>
        <sz val="8"/>
        <rFont val="Times New Roman CE"/>
        <charset val="204"/>
      </rPr>
      <t>BUGET</t>
    </r>
  </si>
  <si>
    <r>
      <t xml:space="preserve">Numărul mediu de elevi/studenţi </t>
    </r>
    <r>
      <rPr>
        <sz val="8"/>
        <rFont val="Times New Roman CE"/>
        <charset val="204"/>
      </rPr>
      <t xml:space="preserve"> </t>
    </r>
    <r>
      <rPr>
        <i/>
        <sz val="8"/>
        <rFont val="Times New Roman CE"/>
        <charset val="204"/>
      </rPr>
      <t>CONTRACT</t>
    </r>
  </si>
  <si>
    <r>
      <t xml:space="preserve">Cheltuielile din alocațiile transferate de la bugetul de stat  </t>
    </r>
    <r>
      <rPr>
        <b/>
        <i/>
        <sz val="10"/>
        <rFont val="Times New Roman CE"/>
        <charset val="204"/>
      </rPr>
      <t>(Cămin)</t>
    </r>
  </si>
  <si>
    <r>
      <t xml:space="preserve">Cheltuielile din alocațiile transferate de la bugetul de stat </t>
    </r>
    <r>
      <rPr>
        <b/>
        <i/>
        <sz val="10"/>
        <rFont val="Times New Roman CE"/>
        <charset val="204"/>
      </rPr>
      <t>(Alimentația elevilor)</t>
    </r>
  </si>
  <si>
    <r>
      <t xml:space="preserve">Cheltuielile din alocațiile transferate de la bugetul de stat </t>
    </r>
    <r>
      <rPr>
        <b/>
        <i/>
        <sz val="10"/>
        <rFont val="Times New Roman CE"/>
        <charset val="204"/>
      </rPr>
      <t>(Bursa)</t>
    </r>
  </si>
  <si>
    <t>L. S.</t>
  </si>
  <si>
    <r>
      <t xml:space="preserve"> Cheltuielile din alocațiile transferate de la bugetul de stat </t>
    </r>
    <r>
      <rPr>
        <b/>
        <i/>
        <sz val="10"/>
        <rFont val="Times New Roman CE"/>
        <charset val="204"/>
      </rPr>
      <t xml:space="preserve"> (Activitatea Scolilor Profesionale)</t>
    </r>
  </si>
  <si>
    <t>TOTAL</t>
  </si>
  <si>
    <t xml:space="preserve"> - numărul de elevi în învățămîntul dual</t>
  </si>
  <si>
    <t xml:space="preserve"> - numărul de elevi din penitenciare</t>
  </si>
  <si>
    <t>(Numele, Prenumele)</t>
  </si>
  <si>
    <t>Director                   ___________________</t>
  </si>
  <si>
    <t xml:space="preserve">                                                                             (semnătura)</t>
  </si>
  <si>
    <t>cat. I - 20%</t>
  </si>
  <si>
    <t>cat. II - 30%</t>
  </si>
  <si>
    <t>cat. III - 50%</t>
  </si>
  <si>
    <t>Categoria</t>
  </si>
  <si>
    <t>Cuantumul bursei lunare</t>
  </si>
  <si>
    <t>TOTAL
numărul de elevi</t>
  </si>
  <si>
    <t>Contabil șef            ___________________</t>
  </si>
  <si>
    <t>Programele de studii profesional tehnice secundare</t>
  </si>
  <si>
    <t>Anii de studii</t>
  </si>
  <si>
    <t>Zilele de alimentație în instituțiile din învățământul profesional-tehnic secundar</t>
  </si>
  <si>
    <t>Anul I</t>
  </si>
  <si>
    <t>Anul II</t>
  </si>
  <si>
    <t>Anul III</t>
  </si>
  <si>
    <t>Nr.
ord</t>
  </si>
  <si>
    <t>Cheltuieli de personal</t>
  </si>
  <si>
    <t>Alte cheltuieli</t>
  </si>
  <si>
    <t>Cheltuieli</t>
  </si>
  <si>
    <t xml:space="preserve">TOTAL </t>
  </si>
  <si>
    <t>Suma necesară pentru asigurarea alimentației elevilor</t>
  </si>
  <si>
    <t>(semnătura)</t>
  </si>
  <si>
    <t>Anexa nr. 2 la contractul</t>
  </si>
  <si>
    <t>Elevi buget</t>
  </si>
  <si>
    <t>Elevi contract</t>
  </si>
  <si>
    <t>Numărul de burse</t>
  </si>
  <si>
    <t>Anexa nr. 4 la contractul</t>
  </si>
  <si>
    <t>Anexa nr. 3 la contractul</t>
  </si>
  <si>
    <t>Anexa nr. 5 la contractul</t>
  </si>
  <si>
    <t xml:space="preserve"> - numărul de elevi orfani și/sau sub tutelă/curatelă</t>
  </si>
  <si>
    <t>dintre care:</t>
  </si>
  <si>
    <t>L. Ș.</t>
  </si>
  <si>
    <t>Numărul de elevi care își fac studiile cu finanțare din buget</t>
  </si>
  <si>
    <t>Numărul de elevi care își fac studiile cu finanțare din contract</t>
  </si>
  <si>
    <t>Activitatea (P3) - 00216 "Activitatea școlilor profesionale"</t>
  </si>
  <si>
    <t>Programul de studii cu durata 
de 1 an</t>
  </si>
  <si>
    <t>Suma necesară pentru asigurarea alimentației elevilor
(mii lei)</t>
  </si>
  <si>
    <t>Volumul finanțării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</si>
  <si>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</si>
  <si>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</si>
  <si>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</si>
  <si>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</si>
  <si>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</si>
  <si>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</si>
  <si>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</si>
  <si>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</si>
  <si>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</si>
  <si>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</si>
  <si>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</si>
  <si>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</si>
  <si>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Bursa</t>
  </si>
  <si>
    <t>Norma bănească pentru alimentația elevilor conform HG nr. 266/2006
(lei)</t>
  </si>
  <si>
    <t>x</t>
  </si>
  <si>
    <t>Numărul total de elevi cu finanțare bugetară</t>
  </si>
  <si>
    <t>Numărul de elevi cu finanțare bugetară, cu excepția elevilor orfani și/sau sub tutelă/curantelă</t>
  </si>
  <si>
    <t>Numărul de elevi orfani și/sau sub tutelă/curantelă</t>
  </si>
  <si>
    <t>Programul de studii cu durata 
de 2 ani</t>
  </si>
  <si>
    <t>Numărul total de elevi cu finanțare bugetară din anul I</t>
  </si>
  <si>
    <t>Numărul total de elevi cu finanțare bugetară din anul II</t>
  </si>
  <si>
    <t>Programul de studii cu durata 
de 3 ani</t>
  </si>
  <si>
    <t>Numărul total de elevi cu finanțare bugetară din anul III</t>
  </si>
  <si>
    <t>Cheltuieli pentru asigurarea alimentației elevilor în instituțiile din  învățământul profesional - tehnic secundar</t>
  </si>
  <si>
    <t>Suma (mii lei)</t>
  </si>
  <si>
    <t>Anexa nr. 1 la contractul</t>
  </si>
  <si>
    <t xml:space="preserve">GRAFICUL 
prestării serviciilor educaționale pentru realizarea comenzii de stat de pregătire a cadrelor în învățământul profesional-tehnic secundar, cu fondul de burse, cheltuielile de întreţinere a căminelor elevilor și alimentația elevilor 
</t>
  </si>
  <si>
    <t>Perioada
(luna)</t>
  </si>
  <si>
    <t>Întreținerea căminelor 
(00204)</t>
  </si>
  <si>
    <t>Activitatea școli profesionale
(00216)</t>
  </si>
  <si>
    <t>Asigurarea alimentării elevilor
(00448)</t>
  </si>
  <si>
    <t>Volumul finanţării, 
în total pe lună, lei</t>
  </si>
  <si>
    <t>TOTAL pe an</t>
  </si>
  <si>
    <r>
      <rPr>
        <sz val="12"/>
        <color theme="1"/>
        <rFont val="Calibri"/>
        <family val="2"/>
        <charset val="204"/>
        <scheme val="minor"/>
      </rPr>
      <t>Şef Secție financiar administrativă</t>
    </r>
    <r>
      <rPr>
        <b/>
        <sz val="12"/>
        <color theme="1"/>
        <rFont val="Calibri"/>
        <family val="2"/>
        <charset val="204"/>
        <scheme val="minor"/>
      </rPr>
      <t xml:space="preserve">
Olga Soga</t>
    </r>
  </si>
  <si>
    <r>
      <rPr>
        <sz val="12"/>
        <color theme="1"/>
        <rFont val="Calibri"/>
        <family val="2"/>
        <charset val="204"/>
        <scheme val="minor"/>
      </rPr>
      <t>Șef direcție învățământ profesional tehnic</t>
    </r>
    <r>
      <rPr>
        <b/>
        <sz val="12"/>
        <color theme="1"/>
        <rFont val="Calibri"/>
        <family val="2"/>
        <charset val="204"/>
        <scheme val="minor"/>
      </rPr>
      <t xml:space="preserve">
Silviu Gîncu</t>
    </r>
  </si>
  <si>
    <t>Anexa nr. 6 la contract</t>
  </si>
  <si>
    <t xml:space="preserve"> Darea de seamă cu privire la cheltuielile efective pentru luna ________________ </t>
  </si>
  <si>
    <t>„</t>
  </si>
  <si>
    <t>în temeiul Actului de primire - predare nr.__________ din________</t>
  </si>
  <si>
    <t>Ministru                                    Anatolie Topală</t>
  </si>
  <si>
    <r>
      <rPr>
        <sz val="12"/>
        <color theme="1"/>
        <rFont val="Calibri"/>
        <family val="2"/>
        <charset val="204"/>
        <scheme val="minor"/>
      </rPr>
      <t>Şef secţie juridică</t>
    </r>
    <r>
      <rPr>
        <b/>
        <sz val="12"/>
        <color theme="1"/>
        <rFont val="Calibri"/>
        <family val="2"/>
        <charset val="204"/>
        <scheme val="minor"/>
      </rPr>
      <t xml:space="preserve"> 
Rodica Braguța</t>
    </r>
  </si>
  <si>
    <r>
      <t xml:space="preserve">Șef Direcție management instituțional
</t>
    </r>
    <r>
      <rPr>
        <b/>
        <sz val="12"/>
        <color theme="1"/>
        <rFont val="Calibri"/>
        <family val="2"/>
        <charset val="204"/>
        <scheme val="minor"/>
      </rPr>
      <t>Ion Sobari</t>
    </r>
  </si>
  <si>
    <t xml:space="preserve"> cheltuieli efective pe perioada lunii</t>
  </si>
  <si>
    <t>nr.___din ____ ianuarie 2022</t>
  </si>
  <si>
    <t>nr.____din___ianuarie 2022</t>
  </si>
  <si>
    <t>nr.___din____ ianuarie 2022</t>
  </si>
  <si>
    <t>nr.____din____ianuarie 2022</t>
  </si>
  <si>
    <t>nr. ___din___ianuarie 2022</t>
  </si>
  <si>
    <t xml:space="preserve"> cheltuieli din alocațiile transferate de la bugetul de stat pentru anul 2022</t>
  </si>
  <si>
    <t xml:space="preserve"> Repartizarea  resurselor finaciare pentru anul 2022
în temeiul contractului nr. ___ din ______________</t>
  </si>
  <si>
    <t>Numărul mediu de elevi ce urmează a fi alimentati în anul 2022</t>
  </si>
  <si>
    <r>
      <t xml:space="preserve">Numărul mediu de elevi/studenţi </t>
    </r>
    <r>
      <rPr>
        <b/>
        <sz val="8"/>
        <rFont val="Times New Roman CE"/>
        <charset val="238"/>
      </rPr>
      <t xml:space="preserve"> </t>
    </r>
    <r>
      <rPr>
        <b/>
        <i/>
        <sz val="8"/>
        <rFont val="Times New Roman CE"/>
        <charset val="238"/>
      </rPr>
      <t>CONTRACT</t>
    </r>
  </si>
  <si>
    <t>Indexarea bursei 
6,9 %</t>
  </si>
  <si>
    <t>Bursa lunară 
(lei)</t>
  </si>
  <si>
    <t>Bursa anuală 2022
 (mii lei)</t>
  </si>
  <si>
    <t>Director interimar ___________________</t>
  </si>
  <si>
    <t>Mariana Pădureac</t>
  </si>
  <si>
    <t>Liudmila Bondarenco</t>
  </si>
  <si>
    <t>Calculul cheltuielilor aferente burselor 
 IP Școala Profesională nr.4 din mun. Bălți</t>
  </si>
  <si>
    <t xml:space="preserve">Efectivul de elevi la  01 octombrie 2021
în IP Școala Profesională nr.4 din mun. Bălți </t>
  </si>
  <si>
    <t>Calculul cheltuielilor aferente alimentației elevilor
IP Școala Profesională nr.4 din mun. Bălți</t>
  </si>
  <si>
    <t xml:space="preserve">Instituția Publică Școala Profesională nr.4 din mun. Bălți </t>
  </si>
  <si>
    <t>Director interimar</t>
  </si>
  <si>
    <t>Instituția  Publică Școala Profesională nr.4 din mun. Bălți</t>
  </si>
  <si>
    <r>
      <t xml:space="preserve">Contabil-șef                                                                       </t>
    </r>
    <r>
      <rPr>
        <sz val="12"/>
        <color theme="1"/>
        <rFont val="Calibri"/>
        <family val="2"/>
        <charset val="204"/>
        <scheme val="minor"/>
      </rPr>
      <t xml:space="preserve"> Liudmila Bondarenco</t>
    </r>
  </si>
  <si>
    <r>
      <t xml:space="preserve">Director interimar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Mariana Pădureac</t>
    </r>
  </si>
  <si>
    <r>
      <t xml:space="preserve">Secretar de stat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>Galina Rusu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</si>
</sst>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9"/>
      <name val="Times New Roman CE"/>
      <charset val="238"/>
    </font>
    <font>
      <sz val="11"/>
      <name val="Times New Roman"/>
      <family val="1"/>
      <charset val="204"/>
    </font>
    <font>
      <sz val="10"/>
      <name val="Times New Roman CE"/>
      <family val="1"/>
      <charset val="238"/>
    </font>
    <font>
      <sz val="14"/>
      <name val="Times New Roman CE"/>
      <charset val="204"/>
    </font>
    <font>
      <sz val="9"/>
      <name val="Times New Roman CE"/>
      <charset val="204"/>
    </font>
    <font>
      <sz val="14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 CE"/>
      <charset val="204"/>
    </font>
    <font>
      <b/>
      <sz val="11"/>
      <name val="Times New Roman CE"/>
      <charset val="204"/>
    </font>
    <font>
      <sz val="10"/>
      <name val="Times New Roman CE"/>
      <charset val="204"/>
    </font>
    <font>
      <b/>
      <sz val="10"/>
      <name val="Times New Roman CE"/>
      <family val="1"/>
      <charset val="238"/>
    </font>
    <font>
      <i/>
      <sz val="10"/>
      <name val="Times New Roman CE"/>
      <charset val="204"/>
    </font>
    <font>
      <b/>
      <i/>
      <sz val="10"/>
      <name val="Times New Roman CE"/>
      <charset val="204"/>
    </font>
    <font>
      <sz val="10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family val="1"/>
      <charset val="238"/>
    </font>
    <font>
      <b/>
      <sz val="8"/>
      <name val="Times New Roman CE"/>
      <charset val="204"/>
    </font>
    <font>
      <b/>
      <sz val="9"/>
      <name val="Times New Roman CE"/>
      <family val="1"/>
      <charset val="238"/>
    </font>
    <font>
      <i/>
      <sz val="8"/>
      <name val="Times New Roman CE"/>
      <charset val="204"/>
    </font>
    <font>
      <sz val="10"/>
      <color indexed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"/>
      <family val="1"/>
      <charset val="204"/>
    </font>
    <font>
      <sz val="9"/>
      <name val="Times New Roman CE"/>
      <family val="1"/>
      <charset val="238"/>
    </font>
    <font>
      <i/>
      <sz val="10"/>
      <name val="Times New Roman"/>
      <family val="1"/>
      <charset val="204"/>
    </font>
    <font>
      <b/>
      <sz val="10"/>
      <color indexed="10"/>
      <name val="Times New Roman CE"/>
      <family val="1"/>
      <charset val="238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9"/>
      <name val="Times New Roman CE"/>
      <charset val="204"/>
    </font>
    <font>
      <sz val="9.5"/>
      <name val="Times New Roman CE"/>
      <charset val="204"/>
    </font>
    <font>
      <sz val="9.5"/>
      <name val="Times New Roman"/>
      <family val="1"/>
      <charset val="204"/>
    </font>
    <font>
      <b/>
      <i/>
      <sz val="8"/>
      <name val="Times New Roman CE"/>
      <charset val="204"/>
    </font>
    <font>
      <sz val="8"/>
      <name val="Times New Roman CE"/>
      <charset val="204"/>
    </font>
    <font>
      <sz val="16"/>
      <name val="Times New Roman CE"/>
      <charset val="204"/>
    </font>
    <font>
      <b/>
      <sz val="14"/>
      <name val="Times New Roman CE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 CE"/>
      <charset val="238"/>
    </font>
    <font>
      <b/>
      <i/>
      <sz val="8"/>
      <name val="Times New Roman CE"/>
      <charset val="238"/>
    </font>
    <font>
      <b/>
      <u/>
      <sz val="10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DB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ECE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4" fillId="5" borderId="0" applyNumberFormat="0" applyBorder="0" applyAlignment="0" applyProtection="0"/>
    <xf numFmtId="0" fontId="2" fillId="0" borderId="0"/>
  </cellStyleXfs>
  <cellXfs count="359">
    <xf numFmtId="0" fontId="0" fillId="0" borderId="0" xfId="0"/>
    <xf numFmtId="0" fontId="2" fillId="0" borderId="0" xfId="1"/>
    <xf numFmtId="0" fontId="3" fillId="0" borderId="0" xfId="1" applyFont="1"/>
    <xf numFmtId="0" fontId="10" fillId="0" borderId="0" xfId="4" applyFont="1"/>
    <xf numFmtId="0" fontId="14" fillId="0" borderId="0" xfId="2" applyFont="1" applyBorder="1"/>
    <xf numFmtId="0" fontId="14" fillId="0" borderId="0" xfId="2" applyFont="1"/>
    <xf numFmtId="0" fontId="14" fillId="0" borderId="0" xfId="2" applyFont="1" applyBorder="1" applyAlignment="1">
      <alignment horizontal="left"/>
    </xf>
    <xf numFmtId="0" fontId="14" fillId="0" borderId="0" xfId="2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0" fillId="0" borderId="0" xfId="4" applyFont="1" applyBorder="1"/>
    <xf numFmtId="0" fontId="10" fillId="0" borderId="0" xfId="4" applyFont="1" applyAlignment="1">
      <alignment horizontal="center"/>
    </xf>
    <xf numFmtId="0" fontId="17" fillId="0" borderId="3" xfId="4" applyFont="1" applyBorder="1" applyAlignment="1">
      <alignment horizontal="center" vertical="center"/>
    </xf>
    <xf numFmtId="0" fontId="17" fillId="0" borderId="0" xfId="4" applyFont="1" applyAlignment="1">
      <alignment horizontal="center"/>
    </xf>
    <xf numFmtId="0" fontId="10" fillId="0" borderId="3" xfId="4" applyFont="1" applyBorder="1" applyAlignment="1">
      <alignment horizontal="center" vertical="center"/>
    </xf>
    <xf numFmtId="164" fontId="21" fillId="0" borderId="3" xfId="4" applyNumberFormat="1" applyFont="1" applyBorder="1" applyAlignment="1">
      <alignment horizontal="center"/>
    </xf>
    <xf numFmtId="0" fontId="15" fillId="0" borderId="0" xfId="4" applyFont="1"/>
    <xf numFmtId="0" fontId="25" fillId="2" borderId="3" xfId="4" applyFont="1" applyFill="1" applyBorder="1" applyAlignment="1">
      <alignment horizontal="center" vertical="center"/>
    </xf>
    <xf numFmtId="164" fontId="25" fillId="2" borderId="3" xfId="4" applyNumberFormat="1" applyFont="1" applyFill="1" applyBorder="1" applyAlignment="1">
      <alignment horizontal="center" vertical="center"/>
    </xf>
    <xf numFmtId="0" fontId="25" fillId="3" borderId="3" xfId="4" applyFont="1" applyFill="1" applyBorder="1" applyAlignment="1">
      <alignment horizontal="center" vertical="center"/>
    </xf>
    <xf numFmtId="164" fontId="8" fillId="3" borderId="3" xfId="4" applyNumberFormat="1" applyFont="1" applyFill="1" applyBorder="1" applyAlignment="1">
      <alignment horizontal="center" vertical="center"/>
    </xf>
    <xf numFmtId="164" fontId="27" fillId="0" borderId="3" xfId="4" applyNumberFormat="1" applyFont="1" applyBorder="1" applyAlignment="1">
      <alignment horizontal="center"/>
    </xf>
    <xf numFmtId="0" fontId="21" fillId="0" borderId="3" xfId="4" applyFont="1" applyBorder="1" applyAlignment="1">
      <alignment horizontal="center" vertical="center"/>
    </xf>
    <xf numFmtId="164" fontId="10" fillId="0" borderId="3" xfId="4" applyNumberFormat="1" applyFont="1" applyBorder="1" applyAlignment="1">
      <alignment horizontal="center"/>
    </xf>
    <xf numFmtId="164" fontId="28" fillId="0" borderId="3" xfId="4" applyNumberFormat="1" applyFont="1" applyBorder="1" applyAlignment="1">
      <alignment horizontal="center"/>
    </xf>
    <xf numFmtId="0" fontId="22" fillId="3" borderId="3" xfId="4" applyFont="1" applyFill="1" applyBorder="1" applyAlignment="1">
      <alignment horizontal="center" vertical="center"/>
    </xf>
    <xf numFmtId="164" fontId="8" fillId="3" borderId="3" xfId="4" applyNumberFormat="1" applyFont="1" applyFill="1" applyBorder="1" applyAlignment="1">
      <alignment horizontal="center"/>
    </xf>
    <xf numFmtId="0" fontId="10" fillId="0" borderId="3" xfId="4" applyFont="1" applyBorder="1" applyAlignment="1">
      <alignment horizontal="center"/>
    </xf>
    <xf numFmtId="164" fontId="30" fillId="0" borderId="3" xfId="4" applyNumberFormat="1" applyFont="1" applyBorder="1" applyAlignment="1">
      <alignment horizontal="center"/>
    </xf>
    <xf numFmtId="0" fontId="15" fillId="3" borderId="3" xfId="4" applyFont="1" applyFill="1" applyBorder="1" applyAlignment="1">
      <alignment horizontal="center" vertical="center"/>
    </xf>
    <xf numFmtId="0" fontId="17" fillId="0" borderId="3" xfId="4" applyFont="1" applyBorder="1" applyAlignment="1">
      <alignment horizontal="center"/>
    </xf>
    <xf numFmtId="164" fontId="22" fillId="0" borderId="3" xfId="4" applyNumberFormat="1" applyFont="1" applyBorder="1" applyAlignment="1">
      <alignment horizontal="center"/>
    </xf>
    <xf numFmtId="164" fontId="32" fillId="0" borderId="3" xfId="4" applyNumberFormat="1" applyFont="1" applyBorder="1" applyAlignment="1">
      <alignment horizontal="center"/>
    </xf>
    <xf numFmtId="0" fontId="8" fillId="3" borderId="3" xfId="4" applyNumberFormat="1" applyFont="1" applyFill="1" applyBorder="1" applyAlignment="1">
      <alignment horizontal="center"/>
    </xf>
    <xf numFmtId="0" fontId="25" fillId="3" borderId="3" xfId="4" applyNumberFormat="1" applyFont="1" applyFill="1" applyBorder="1" applyAlignment="1">
      <alignment horizontal="center"/>
    </xf>
    <xf numFmtId="0" fontId="18" fillId="2" borderId="2" xfId="4" applyFont="1" applyFill="1" applyBorder="1" applyAlignment="1">
      <alignment vertical="center"/>
    </xf>
    <xf numFmtId="0" fontId="15" fillId="3" borderId="2" xfId="4" applyFont="1" applyFill="1" applyBorder="1" applyAlignment="1">
      <alignment vertical="center"/>
    </xf>
    <xf numFmtId="0" fontId="26" fillId="0" borderId="2" xfId="4" applyFont="1" applyBorder="1"/>
    <xf numFmtId="164" fontId="8" fillId="0" borderId="1" xfId="4" applyNumberFormat="1" applyFont="1" applyBorder="1" applyAlignment="1">
      <alignment horizontal="center"/>
    </xf>
    <xf numFmtId="164" fontId="28" fillId="0" borderId="1" xfId="4" applyNumberFormat="1" applyFont="1" applyBorder="1" applyAlignment="1">
      <alignment horizontal="center"/>
    </xf>
    <xf numFmtId="0" fontId="12" fillId="0" borderId="2" xfId="4" applyFont="1" applyBorder="1" applyAlignment="1">
      <alignment wrapText="1"/>
    </xf>
    <xf numFmtId="0" fontId="15" fillId="3" borderId="2" xfId="4" applyFont="1" applyFill="1" applyBorder="1" applyAlignment="1">
      <alignment wrapText="1"/>
    </xf>
    <xf numFmtId="0" fontId="15" fillId="3" borderId="2" xfId="4" applyFont="1" applyFill="1" applyBorder="1" applyAlignment="1">
      <alignment vertical="center" wrapText="1"/>
    </xf>
    <xf numFmtId="0" fontId="17" fillId="3" borderId="2" xfId="4" applyFont="1" applyFill="1" applyBorder="1" applyAlignment="1"/>
    <xf numFmtId="0" fontId="5" fillId="3" borderId="2" xfId="4" applyFont="1" applyFill="1" applyBorder="1" applyAlignment="1">
      <alignment wrapText="1"/>
    </xf>
    <xf numFmtId="0" fontId="15" fillId="3" borderId="2" xfId="4" applyFont="1" applyFill="1" applyBorder="1"/>
    <xf numFmtId="0" fontId="15" fillId="3" borderId="2" xfId="4" applyFont="1" applyFill="1" applyBorder="1" applyAlignment="1">
      <alignment horizontal="left" wrapText="1"/>
    </xf>
    <xf numFmtId="0" fontId="6" fillId="0" borderId="0" xfId="1" applyFont="1" applyBorder="1" applyAlignment="1">
      <alignment horizontal="left"/>
    </xf>
    <xf numFmtId="0" fontId="9" fillId="0" borderId="0" xfId="1" applyFont="1" applyBorder="1"/>
    <xf numFmtId="0" fontId="6" fillId="0" borderId="0" xfId="1" applyFont="1" applyBorder="1" applyAlignment="1">
      <alignment horizontal="center"/>
    </xf>
    <xf numFmtId="0" fontId="23" fillId="0" borderId="0" xfId="4" applyFont="1" applyAlignment="1">
      <alignment horizontal="left" vertical="top"/>
    </xf>
    <xf numFmtId="0" fontId="15" fillId="6" borderId="2" xfId="4" applyFont="1" applyFill="1" applyBorder="1"/>
    <xf numFmtId="0" fontId="15" fillId="6" borderId="3" xfId="4" applyFont="1" applyFill="1" applyBorder="1" applyAlignment="1">
      <alignment horizontal="center" vertical="center"/>
    </xf>
    <xf numFmtId="0" fontId="8" fillId="6" borderId="3" xfId="4" applyNumberFormat="1" applyFont="1" applyFill="1" applyBorder="1" applyAlignment="1">
      <alignment horizontal="center"/>
    </xf>
    <xf numFmtId="0" fontId="25" fillId="6" borderId="3" xfId="4" applyNumberFormat="1" applyFont="1" applyFill="1" applyBorder="1" applyAlignment="1">
      <alignment horizontal="center"/>
    </xf>
    <xf numFmtId="0" fontId="29" fillId="0" borderId="0" xfId="1" applyFont="1" applyBorder="1" applyAlignment="1">
      <alignment horizontal="center" vertical="top"/>
    </xf>
    <xf numFmtId="0" fontId="9" fillId="0" borderId="4" xfId="1" applyFont="1" applyBorder="1"/>
    <xf numFmtId="0" fontId="6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 vertical="top"/>
    </xf>
    <xf numFmtId="49" fontId="5" fillId="0" borderId="0" xfId="2" applyNumberFormat="1" applyFont="1" applyBorder="1" applyAlignment="1">
      <alignment horizontal="center"/>
    </xf>
    <xf numFmtId="0" fontId="24" fillId="0" borderId="8" xfId="4" applyFont="1" applyBorder="1" applyAlignment="1">
      <alignment horizontal="center" vertical="center"/>
    </xf>
    <xf numFmtId="0" fontId="16" fillId="4" borderId="6" xfId="4" applyFont="1" applyFill="1" applyBorder="1" applyAlignment="1">
      <alignment horizontal="center" vertical="top"/>
    </xf>
    <xf numFmtId="0" fontId="24" fillId="0" borderId="5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/>
    </xf>
    <xf numFmtId="0" fontId="10" fillId="0" borderId="0" xfId="4" applyFont="1" applyAlignment="1"/>
    <xf numFmtId="0" fontId="36" fillId="0" borderId="2" xfId="4" applyFont="1" applyBorder="1"/>
    <xf numFmtId="0" fontId="37" fillId="0" borderId="2" xfId="4" applyFont="1" applyBorder="1" applyAlignment="1">
      <alignment wrapText="1"/>
    </xf>
    <xf numFmtId="0" fontId="36" fillId="0" borderId="2" xfId="4" applyFont="1" applyBorder="1" applyAlignment="1">
      <alignment wrapText="1"/>
    </xf>
    <xf numFmtId="0" fontId="36" fillId="0" borderId="2" xfId="4" applyFont="1" applyBorder="1" applyAlignment="1">
      <alignment horizontal="left" vertical="center" wrapText="1"/>
    </xf>
    <xf numFmtId="0" fontId="36" fillId="0" borderId="2" xfId="4" applyFont="1" applyBorder="1" applyAlignment="1"/>
    <xf numFmtId="0" fontId="36" fillId="0" borderId="2" xfId="4" applyFont="1" applyBorder="1" applyAlignment="1">
      <alignment vertical="center" wrapText="1"/>
    </xf>
    <xf numFmtId="0" fontId="17" fillId="6" borderId="3" xfId="4" applyFont="1" applyFill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9" fillId="0" borderId="0" xfId="1" applyFont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11" fillId="0" borderId="0" xfId="4" applyFont="1" applyAlignment="1"/>
    <xf numFmtId="0" fontId="44" fillId="7" borderId="0" xfId="0" applyFont="1" applyFill="1"/>
    <xf numFmtId="0" fontId="44" fillId="0" borderId="0" xfId="0" applyFont="1"/>
    <xf numFmtId="0" fontId="45" fillId="0" borderId="0" xfId="0" applyFont="1"/>
    <xf numFmtId="0" fontId="45" fillId="8" borderId="6" xfId="0" applyFont="1" applyFill="1" applyBorder="1" applyAlignment="1">
      <alignment horizontal="center" vertical="center" wrapText="1"/>
    </xf>
    <xf numFmtId="0" fontId="45" fillId="8" borderId="24" xfId="0" applyFont="1" applyFill="1" applyBorder="1" applyAlignment="1">
      <alignment horizontal="center" vertical="center" wrapText="1"/>
    </xf>
    <xf numFmtId="0" fontId="45" fillId="8" borderId="2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0" borderId="0" xfId="4" applyFont="1" applyAlignment="1"/>
    <xf numFmtId="0" fontId="47" fillId="0" borderId="0" xfId="0" applyFont="1"/>
    <xf numFmtId="0" fontId="47" fillId="7" borderId="18" xfId="0" applyFont="1" applyFill="1" applyBorder="1" applyAlignment="1">
      <alignment wrapText="1"/>
    </xf>
    <xf numFmtId="1" fontId="47" fillId="7" borderId="18" xfId="0" applyNumberFormat="1" applyFont="1" applyFill="1" applyBorder="1" applyAlignment="1">
      <alignment horizontal="center" vertical="center" wrapText="1"/>
    </xf>
    <xf numFmtId="0" fontId="47" fillId="7" borderId="18" xfId="0" applyFont="1" applyFill="1" applyBorder="1" applyAlignment="1">
      <alignment horizontal="center" vertical="center" wrapText="1"/>
    </xf>
    <xf numFmtId="164" fontId="47" fillId="7" borderId="19" xfId="0" applyNumberFormat="1" applyFont="1" applyFill="1" applyBorder="1" applyAlignment="1">
      <alignment wrapText="1"/>
    </xf>
    <xf numFmtId="0" fontId="47" fillId="0" borderId="3" xfId="0" applyFont="1" applyBorder="1"/>
    <xf numFmtId="1" fontId="47" fillId="0" borderId="3" xfId="0" applyNumberFormat="1" applyFont="1" applyBorder="1"/>
    <xf numFmtId="164" fontId="47" fillId="0" borderId="11" xfId="0" applyNumberFormat="1" applyFont="1" applyBorder="1"/>
    <xf numFmtId="164" fontId="47" fillId="8" borderId="1" xfId="0" applyNumberFormat="1" applyFont="1" applyFill="1" applyBorder="1"/>
    <xf numFmtId="0" fontId="47" fillId="0" borderId="14" xfId="0" applyFont="1" applyBorder="1"/>
    <xf numFmtId="1" fontId="47" fillId="0" borderId="14" xfId="0" applyNumberFormat="1" applyFont="1" applyBorder="1"/>
    <xf numFmtId="164" fontId="47" fillId="0" borderId="15" xfId="0" applyNumberFormat="1" applyFont="1" applyBorder="1"/>
    <xf numFmtId="164" fontId="47" fillId="8" borderId="21" xfId="0" applyNumberFormat="1" applyFont="1" applyFill="1" applyBorder="1"/>
    <xf numFmtId="0" fontId="48" fillId="0" borderId="0" xfId="0" applyFont="1" applyAlignment="1">
      <alignment horizontal="center" vertical="center" wrapText="1"/>
    </xf>
    <xf numFmtId="0" fontId="50" fillId="0" borderId="0" xfId="0" applyFont="1" applyAlignment="1"/>
    <xf numFmtId="0" fontId="47" fillId="0" borderId="0" xfId="0" applyFont="1" applyBorder="1" applyAlignment="1"/>
    <xf numFmtId="0" fontId="51" fillId="0" borderId="0" xfId="0" applyFont="1"/>
    <xf numFmtId="0" fontId="51" fillId="0" borderId="0" xfId="0" applyFont="1" applyBorder="1" applyAlignment="1">
      <alignment horizontal="center" vertical="top"/>
    </xf>
    <xf numFmtId="0" fontId="51" fillId="0" borderId="0" xfId="0" applyFont="1" applyBorder="1" applyAlignment="1">
      <alignment vertical="top"/>
    </xf>
    <xf numFmtId="0" fontId="52" fillId="0" borderId="0" xfId="0" applyFont="1"/>
    <xf numFmtId="0" fontId="50" fillId="0" borderId="32" xfId="0" applyFont="1" applyBorder="1" applyAlignment="1">
      <alignment horizontal="center" vertical="center"/>
    </xf>
    <xf numFmtId="0" fontId="50" fillId="0" borderId="18" xfId="0" applyFont="1" applyBorder="1" applyAlignment="1">
      <alignment wrapText="1"/>
    </xf>
    <xf numFmtId="0" fontId="52" fillId="0" borderId="20" xfId="0" applyFont="1" applyBorder="1"/>
    <xf numFmtId="0" fontId="53" fillId="0" borderId="3" xfId="0" applyFont="1" applyBorder="1"/>
    <xf numFmtId="0" fontId="52" fillId="0" borderId="1" xfId="0" applyFont="1" applyBorder="1"/>
    <xf numFmtId="0" fontId="53" fillId="0" borderId="0" xfId="0" applyFont="1"/>
    <xf numFmtId="0" fontId="53" fillId="0" borderId="1" xfId="0" applyFont="1" applyBorder="1"/>
    <xf numFmtId="0" fontId="53" fillId="0" borderId="14" xfId="0" applyFont="1" applyBorder="1"/>
    <xf numFmtId="0" fontId="53" fillId="0" borderId="21" xfId="0" applyFont="1" applyBorder="1"/>
    <xf numFmtId="0" fontId="50" fillId="0" borderId="12" xfId="0" applyFont="1" applyBorder="1" applyAlignment="1">
      <alignment horizontal="center" vertical="center"/>
    </xf>
    <xf numFmtId="0" fontId="50" fillId="0" borderId="13" xfId="0" applyFont="1" applyBorder="1" applyAlignment="1">
      <alignment wrapText="1"/>
    </xf>
    <xf numFmtId="0" fontId="52" fillId="0" borderId="33" xfId="0" applyFont="1" applyBorder="1"/>
    <xf numFmtId="0" fontId="51" fillId="0" borderId="0" xfId="0" applyFont="1" applyAlignment="1">
      <alignment horizontal="center" vertical="top"/>
    </xf>
    <xf numFmtId="0" fontId="47" fillId="0" borderId="3" xfId="0" applyFont="1" applyBorder="1" applyAlignment="1">
      <alignment horizontal="center" vertical="center"/>
    </xf>
    <xf numFmtId="0" fontId="50" fillId="7" borderId="0" xfId="0" applyFont="1" applyFill="1" applyBorder="1" applyAlignment="1">
      <alignment horizontal="center"/>
    </xf>
    <xf numFmtId="0" fontId="50" fillId="7" borderId="0" xfId="0" applyFont="1" applyFill="1" applyBorder="1"/>
    <xf numFmtId="0" fontId="50" fillId="0" borderId="0" xfId="0" applyFont="1" applyBorder="1" applyAlignment="1">
      <alignment wrapText="1"/>
    </xf>
    <xf numFmtId="0" fontId="47" fillId="0" borderId="0" xfId="0" applyFont="1" applyAlignment="1">
      <alignment vertical="center"/>
    </xf>
    <xf numFmtId="0" fontId="47" fillId="0" borderId="0" xfId="0" applyFont="1" applyBorder="1"/>
    <xf numFmtId="0" fontId="54" fillId="0" borderId="0" xfId="0" applyFont="1"/>
    <xf numFmtId="0" fontId="54" fillId="0" borderId="42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0" fontId="54" fillId="0" borderId="45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8" borderId="18" xfId="0" applyFont="1" applyFill="1" applyBorder="1" applyAlignment="1">
      <alignment horizontal="center" vertical="center"/>
    </xf>
    <xf numFmtId="0" fontId="47" fillId="10" borderId="3" xfId="0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54" fillId="10" borderId="3" xfId="0" applyFont="1" applyFill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10" borderId="18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center" vertical="center"/>
    </xf>
    <xf numFmtId="0" fontId="57" fillId="8" borderId="7" xfId="0" applyFont="1" applyFill="1" applyBorder="1" applyAlignment="1">
      <alignment horizontal="center" vertical="center"/>
    </xf>
    <xf numFmtId="0" fontId="47" fillId="7" borderId="0" xfId="0" applyFont="1" applyFill="1" applyBorder="1"/>
    <xf numFmtId="0" fontId="45" fillId="8" borderId="56" xfId="0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0" fillId="0" borderId="0" xfId="0" applyFont="1"/>
    <xf numFmtId="0" fontId="60" fillId="0" borderId="3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2" xfId="0" applyFont="1" applyBorder="1"/>
    <xf numFmtId="0" fontId="60" fillId="0" borderId="57" xfId="0" applyFont="1" applyBorder="1"/>
    <xf numFmtId="0" fontId="60" fillId="0" borderId="42" xfId="0" applyFont="1" applyBorder="1"/>
    <xf numFmtId="0" fontId="60" fillId="0" borderId="1" xfId="0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/>
    <xf numFmtId="0" fontId="13" fillId="0" borderId="0" xfId="4" applyFont="1" applyAlignment="1"/>
    <xf numFmtId="0" fontId="29" fillId="0" borderId="2" xfId="4" applyFont="1" applyBorder="1" applyAlignment="1">
      <alignment wrapText="1"/>
    </xf>
    <xf numFmtId="0" fontId="2" fillId="0" borderId="4" xfId="1" applyBorder="1" applyAlignment="1">
      <alignment horizontal="center" vertical="center"/>
    </xf>
    <xf numFmtId="0" fontId="62" fillId="0" borderId="0" xfId="1" applyFont="1" applyAlignment="1">
      <alignment horizontal="center" vertical="center"/>
    </xf>
    <xf numFmtId="0" fontId="61" fillId="0" borderId="0" xfId="0" applyFont="1" applyAlignment="1">
      <alignment vertical="top"/>
    </xf>
    <xf numFmtId="0" fontId="15" fillId="7" borderId="2" xfId="4" applyFont="1" applyFill="1" applyBorder="1"/>
    <xf numFmtId="0" fontId="15" fillId="7" borderId="3" xfId="4" applyFont="1" applyFill="1" applyBorder="1" applyAlignment="1">
      <alignment horizontal="center" vertical="center"/>
    </xf>
    <xf numFmtId="0" fontId="8" fillId="7" borderId="3" xfId="4" applyNumberFormat="1" applyFont="1" applyFill="1" applyBorder="1" applyAlignment="1">
      <alignment horizontal="center"/>
    </xf>
    <xf numFmtId="164" fontId="28" fillId="7" borderId="1" xfId="4" applyNumberFormat="1" applyFont="1" applyFill="1" applyBorder="1" applyAlignment="1">
      <alignment horizontal="center"/>
    </xf>
    <xf numFmtId="0" fontId="10" fillId="7" borderId="0" xfId="4" applyFont="1" applyFill="1"/>
    <xf numFmtId="0" fontId="17" fillId="7" borderId="2" xfId="4" applyFont="1" applyFill="1" applyBorder="1" applyAlignment="1">
      <alignment wrapText="1"/>
    </xf>
    <xf numFmtId="0" fontId="17" fillId="7" borderId="3" xfId="4" applyFont="1" applyFill="1" applyBorder="1" applyAlignment="1">
      <alignment horizontal="center" vertical="center"/>
    </xf>
    <xf numFmtId="0" fontId="25" fillId="12" borderId="3" xfId="4" applyFont="1" applyFill="1" applyBorder="1" applyAlignment="1">
      <alignment horizontal="center" vertical="center"/>
    </xf>
    <xf numFmtId="0" fontId="22" fillId="6" borderId="2" xfId="4" applyFont="1" applyFill="1" applyBorder="1" applyAlignment="1">
      <alignment wrapText="1"/>
    </xf>
    <xf numFmtId="0" fontId="61" fillId="0" borderId="52" xfId="0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47" fillId="0" borderId="4" xfId="0" applyFont="1" applyBorder="1" applyAlignment="1">
      <alignment horizontal="center"/>
    </xf>
    <xf numFmtId="164" fontId="47" fillId="0" borderId="14" xfId="0" applyNumberFormat="1" applyFont="1" applyBorder="1"/>
    <xf numFmtId="0" fontId="6" fillId="0" borderId="4" xfId="1" applyFont="1" applyBorder="1" applyAlignment="1">
      <alignment horizontal="center" vertical="top"/>
    </xf>
    <xf numFmtId="0" fontId="16" fillId="4" borderId="3" xfId="4" applyFont="1" applyFill="1" applyBorder="1" applyAlignment="1">
      <alignment horizontal="center" vertical="top"/>
    </xf>
    <xf numFmtId="0" fontId="24" fillId="0" borderId="3" xfId="4" applyFont="1" applyBorder="1" applyAlignment="1">
      <alignment horizontal="center" vertical="center"/>
    </xf>
    <xf numFmtId="164" fontId="8" fillId="0" borderId="3" xfId="4" applyNumberFormat="1" applyFont="1" applyBorder="1" applyAlignment="1">
      <alignment horizontal="center"/>
    </xf>
    <xf numFmtId="0" fontId="8" fillId="0" borderId="3" xfId="4" applyNumberFormat="1" applyFont="1" applyFill="1" applyBorder="1" applyAlignment="1">
      <alignment horizontal="center"/>
    </xf>
    <xf numFmtId="0" fontId="25" fillId="0" borderId="3" xfId="4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61" fillId="0" borderId="0" xfId="0" applyFont="1" applyAlignment="1">
      <alignment horizontal="center" wrapText="1"/>
    </xf>
    <xf numFmtId="0" fontId="60" fillId="0" borderId="56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61" fillId="0" borderId="53" xfId="0" applyFont="1" applyBorder="1" applyAlignment="1">
      <alignment horizontal="left"/>
    </xf>
    <xf numFmtId="0" fontId="61" fillId="0" borderId="59" xfId="0" applyFont="1" applyBorder="1" applyAlignment="1">
      <alignment horizontal="left"/>
    </xf>
    <xf numFmtId="0" fontId="61" fillId="0" borderId="50" xfId="0" applyFont="1" applyBorder="1" applyAlignment="1">
      <alignment horizontal="left"/>
    </xf>
    <xf numFmtId="0" fontId="60" fillId="0" borderId="56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0" fillId="0" borderId="20" xfId="0" applyFont="1" applyFill="1" applyBorder="1" applyAlignment="1">
      <alignment horizontal="left" vertical="center" wrapText="1"/>
    </xf>
    <xf numFmtId="0" fontId="61" fillId="0" borderId="2" xfId="0" applyFont="1" applyFill="1" applyBorder="1" applyAlignment="1">
      <alignment horizontal="left" vertical="center"/>
    </xf>
    <xf numFmtId="0" fontId="61" fillId="0" borderId="3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horizontal="left" vertical="center"/>
    </xf>
    <xf numFmtId="0" fontId="61" fillId="0" borderId="4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1" fillId="0" borderId="28" xfId="0" applyFont="1" applyBorder="1" applyAlignment="1">
      <alignment horizontal="left" vertical="center" wrapText="1"/>
    </xf>
    <xf numFmtId="0" fontId="61" fillId="0" borderId="3" xfId="0" applyFont="1" applyBorder="1" applyAlignment="1">
      <alignment horizontal="left" vertical="center"/>
    </xf>
    <xf numFmtId="0" fontId="61" fillId="0" borderId="1" xfId="0" applyFont="1" applyBorder="1" applyAlignment="1">
      <alignment horizontal="left" vertical="center"/>
    </xf>
    <xf numFmtId="0" fontId="61" fillId="0" borderId="28" xfId="0" applyFont="1" applyBorder="1" applyAlignment="1">
      <alignment horizontal="left" vertical="top" wrapText="1"/>
    </xf>
    <xf numFmtId="0" fontId="61" fillId="0" borderId="3" xfId="0" applyFont="1" applyBorder="1" applyAlignment="1">
      <alignment horizontal="left" vertical="top"/>
    </xf>
    <xf numFmtId="0" fontId="61" fillId="0" borderId="1" xfId="0" applyFont="1" applyBorder="1" applyAlignment="1">
      <alignment horizontal="left" vertical="top"/>
    </xf>
    <xf numFmtId="0" fontId="61" fillId="0" borderId="52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/>
    </xf>
    <xf numFmtId="0" fontId="61" fillId="0" borderId="52" xfId="0" applyFont="1" applyFill="1" applyBorder="1" applyAlignment="1">
      <alignment horizontal="left" vertical="center" wrapText="1"/>
    </xf>
    <xf numFmtId="0" fontId="61" fillId="0" borderId="27" xfId="0" applyFont="1" applyFill="1" applyBorder="1" applyAlignment="1">
      <alignment horizontal="left" vertical="center" wrapText="1"/>
    </xf>
    <xf numFmtId="0" fontId="61" fillId="0" borderId="48" xfId="0" applyFont="1" applyFill="1" applyBorder="1" applyAlignment="1">
      <alignment horizontal="left" vertical="center" wrapText="1"/>
    </xf>
    <xf numFmtId="0" fontId="59" fillId="0" borderId="52" xfId="0" applyFont="1" applyBorder="1" applyAlignment="1">
      <alignment horizontal="left" vertical="top" wrapText="1"/>
    </xf>
    <xf numFmtId="0" fontId="59" fillId="0" borderId="27" xfId="0" applyFont="1" applyBorder="1" applyAlignment="1">
      <alignment horizontal="left" vertical="top"/>
    </xf>
    <xf numFmtId="0" fontId="59" fillId="0" borderId="48" xfId="0" applyFont="1" applyBorder="1" applyAlignment="1">
      <alignment horizontal="left" vertical="top"/>
    </xf>
    <xf numFmtId="0" fontId="59" fillId="0" borderId="27" xfId="0" applyFont="1" applyBorder="1" applyAlignment="1">
      <alignment horizontal="left" vertical="top" wrapText="1"/>
    </xf>
    <xf numFmtId="0" fontId="59" fillId="0" borderId="48" xfId="0" applyFont="1" applyBorder="1" applyAlignment="1">
      <alignment horizontal="left" vertical="top" wrapText="1"/>
    </xf>
    <xf numFmtId="0" fontId="46" fillId="0" borderId="0" xfId="4" applyFont="1" applyAlignment="1">
      <alignment horizontal="right"/>
    </xf>
    <xf numFmtId="0" fontId="50" fillId="0" borderId="0" xfId="0" applyFont="1" applyAlignment="1">
      <alignment horizontal="center"/>
    </xf>
    <xf numFmtId="0" fontId="50" fillId="0" borderId="16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11" fillId="0" borderId="0" xfId="4" applyFont="1" applyAlignment="1">
      <alignment horizontal="center"/>
    </xf>
    <xf numFmtId="0" fontId="40" fillId="0" borderId="0" xfId="4" applyFont="1" applyAlignment="1">
      <alignment horizontal="center"/>
    </xf>
    <xf numFmtId="0" fontId="65" fillId="0" borderId="0" xfId="2" applyFont="1" applyAlignment="1">
      <alignment horizontal="left"/>
    </xf>
    <xf numFmtId="0" fontId="35" fillId="0" borderId="3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9" xfId="4" applyFont="1" applyFill="1" applyBorder="1" applyAlignment="1">
      <alignment horizontal="center" vertical="top" wrapText="1"/>
    </xf>
    <xf numFmtId="0" fontId="15" fillId="2" borderId="7" xfId="4" applyFont="1" applyFill="1" applyBorder="1" applyAlignment="1">
      <alignment horizontal="center" vertical="top" wrapText="1"/>
    </xf>
    <xf numFmtId="0" fontId="35" fillId="4" borderId="9" xfId="4" applyFont="1" applyFill="1" applyBorder="1" applyAlignment="1">
      <alignment horizontal="center" vertical="top" wrapText="1"/>
    </xf>
    <xf numFmtId="0" fontId="35" fillId="4" borderId="7" xfId="4" applyFont="1" applyFill="1" applyBorder="1" applyAlignment="1">
      <alignment horizontal="center" vertical="top" wrapText="1"/>
    </xf>
    <xf numFmtId="0" fontId="41" fillId="0" borderId="0" xfId="4" applyFont="1" applyBorder="1" applyAlignment="1">
      <alignment horizontal="center" wrapText="1"/>
    </xf>
    <xf numFmtId="0" fontId="41" fillId="0" borderId="0" xfId="4" applyFont="1" applyBorder="1" applyAlignment="1">
      <alignment horizontal="center"/>
    </xf>
    <xf numFmtId="0" fontId="47" fillId="0" borderId="4" xfId="1" applyFont="1" applyBorder="1" applyAlignment="1">
      <alignment horizontal="center"/>
    </xf>
    <xf numFmtId="0" fontId="29" fillId="0" borderId="23" xfId="1" applyFont="1" applyBorder="1" applyAlignment="1">
      <alignment horizontal="center" vertical="top"/>
    </xf>
    <xf numFmtId="0" fontId="47" fillId="0" borderId="4" xfId="0" applyFont="1" applyBorder="1" applyAlignment="1">
      <alignment horizontal="center"/>
    </xf>
    <xf numFmtId="0" fontId="51" fillId="0" borderId="23" xfId="0" applyFont="1" applyBorder="1" applyAlignment="1">
      <alignment horizontal="center" vertical="top"/>
    </xf>
    <xf numFmtId="0" fontId="49" fillId="0" borderId="17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 vertical="center" wrapText="1"/>
    </xf>
    <xf numFmtId="0" fontId="45" fillId="6" borderId="9" xfId="0" applyFont="1" applyFill="1" applyBorder="1" applyAlignment="1">
      <alignment horizontal="center" vertical="center"/>
    </xf>
    <xf numFmtId="0" fontId="45" fillId="8" borderId="19" xfId="0" applyFont="1" applyFill="1" applyBorder="1" applyAlignment="1">
      <alignment horizontal="center" vertical="center"/>
    </xf>
    <xf numFmtId="0" fontId="45" fillId="8" borderId="22" xfId="0" applyFont="1" applyFill="1" applyBorder="1" applyAlignment="1">
      <alignment horizontal="center" vertical="center"/>
    </xf>
    <xf numFmtId="0" fontId="45" fillId="8" borderId="25" xfId="0" applyFont="1" applyFill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5" fillId="8" borderId="34" xfId="0" applyFont="1" applyFill="1" applyBorder="1" applyAlignment="1">
      <alignment horizontal="left" vertical="center" wrapText="1"/>
    </xf>
    <xf numFmtId="0" fontId="45" fillId="8" borderId="51" xfId="0" applyFont="1" applyFill="1" applyBorder="1" applyAlignment="1">
      <alignment horizontal="left" vertical="center" wrapText="1"/>
    </xf>
    <xf numFmtId="0" fontId="53" fillId="9" borderId="17" xfId="0" applyFont="1" applyFill="1" applyBorder="1" applyAlignment="1">
      <alignment horizontal="center" vertical="center" wrapText="1"/>
    </xf>
    <xf numFmtId="0" fontId="53" fillId="9" borderId="9" xfId="0" applyFont="1" applyFill="1" applyBorder="1" applyAlignment="1">
      <alignment horizontal="center" vertical="center" wrapText="1"/>
    </xf>
    <xf numFmtId="0" fontId="53" fillId="9" borderId="13" xfId="0" applyFont="1" applyFill="1" applyBorder="1" applyAlignment="1">
      <alignment horizontal="center" vertical="center" wrapText="1"/>
    </xf>
    <xf numFmtId="164" fontId="54" fillId="10" borderId="18" xfId="0" applyNumberFormat="1" applyFont="1" applyFill="1" applyBorder="1" applyAlignment="1">
      <alignment horizontal="center" vertical="center"/>
    </xf>
    <xf numFmtId="164" fontId="54" fillId="10" borderId="20" xfId="0" applyNumberFormat="1" applyFont="1" applyFill="1" applyBorder="1" applyAlignment="1">
      <alignment horizontal="center" vertical="center"/>
    </xf>
    <xf numFmtId="164" fontId="54" fillId="0" borderId="3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7" fillId="8" borderId="19" xfId="0" applyFont="1" applyFill="1" applyBorder="1" applyAlignment="1">
      <alignment horizontal="center" vertical="center"/>
    </xf>
    <xf numFmtId="0" fontId="47" fillId="8" borderId="47" xfId="0" applyFont="1" applyFill="1" applyBorder="1" applyAlignment="1">
      <alignment horizontal="center" vertical="center"/>
    </xf>
    <xf numFmtId="164" fontId="47" fillId="8" borderId="19" xfId="0" applyNumberFormat="1" applyFont="1" applyFill="1" applyBorder="1" applyAlignment="1">
      <alignment horizontal="center" vertical="center"/>
    </xf>
    <xf numFmtId="164" fontId="47" fillId="8" borderId="25" xfId="0" applyNumberFormat="1" applyFont="1" applyFill="1" applyBorder="1" applyAlignment="1">
      <alignment horizontal="center" vertical="center"/>
    </xf>
    <xf numFmtId="0" fontId="57" fillId="10" borderId="52" xfId="0" applyFont="1" applyFill="1" applyBorder="1" applyAlignment="1">
      <alignment horizontal="left" vertical="center" wrapText="1"/>
    </xf>
    <xf numFmtId="0" fontId="57" fillId="10" borderId="28" xfId="0" applyFont="1" applyFill="1" applyBorder="1" applyAlignment="1">
      <alignment horizontal="left" vertical="center" wrapText="1"/>
    </xf>
    <xf numFmtId="0" fontId="54" fillId="10" borderId="11" xfId="0" applyFont="1" applyFill="1" applyBorder="1" applyAlignment="1">
      <alignment horizontal="center" vertical="center"/>
    </xf>
    <xf numFmtId="0" fontId="54" fillId="10" borderId="28" xfId="0" applyFont="1" applyFill="1" applyBorder="1" applyAlignment="1">
      <alignment horizontal="center" vertical="center"/>
    </xf>
    <xf numFmtId="164" fontId="54" fillId="10" borderId="11" xfId="0" applyNumberFormat="1" applyFont="1" applyFill="1" applyBorder="1" applyAlignment="1">
      <alignment horizontal="center" vertical="center"/>
    </xf>
    <xf numFmtId="164" fontId="54" fillId="10" borderId="48" xfId="0" applyNumberFormat="1" applyFont="1" applyFill="1" applyBorder="1" applyAlignment="1">
      <alignment horizontal="center" vertical="center"/>
    </xf>
    <xf numFmtId="0" fontId="58" fillId="0" borderId="52" xfId="0" applyFont="1" applyBorder="1" applyAlignment="1">
      <alignment horizontal="left" wrapText="1"/>
    </xf>
    <xf numFmtId="0" fontId="58" fillId="0" borderId="28" xfId="0" applyFont="1" applyBorder="1" applyAlignment="1">
      <alignment horizontal="left" wrapText="1"/>
    </xf>
    <xf numFmtId="0" fontId="54" fillId="0" borderId="11" xfId="0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6" fillId="0" borderId="0" xfId="4" applyFont="1" applyAlignment="1">
      <alignment horizontal="right"/>
    </xf>
    <xf numFmtId="0" fontId="56" fillId="0" borderId="0" xfId="4" applyFont="1" applyAlignment="1">
      <alignment horizontal="right" vertical="top"/>
    </xf>
    <xf numFmtId="0" fontId="54" fillId="0" borderId="43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0" fontId="54" fillId="0" borderId="45" xfId="0" applyFont="1" applyBorder="1" applyAlignment="1">
      <alignment horizontal="center" vertical="center" wrapText="1"/>
    </xf>
    <xf numFmtId="0" fontId="54" fillId="0" borderId="46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7" fillId="10" borderId="11" xfId="0" applyFont="1" applyFill="1" applyBorder="1" applyAlignment="1">
      <alignment horizontal="center" vertical="center"/>
    </xf>
    <xf numFmtId="0" fontId="47" fillId="10" borderId="28" xfId="0" applyFont="1" applyFill="1" applyBorder="1" applyAlignment="1">
      <alignment horizontal="center" vertical="center"/>
    </xf>
    <xf numFmtId="164" fontId="47" fillId="10" borderId="11" xfId="0" applyNumberFormat="1" applyFont="1" applyFill="1" applyBorder="1" applyAlignment="1">
      <alignment horizontal="center" vertical="center"/>
    </xf>
    <xf numFmtId="164" fontId="47" fillId="10" borderId="48" xfId="0" applyNumberFormat="1" applyFont="1" applyFill="1" applyBorder="1" applyAlignment="1">
      <alignment horizontal="center" vertical="center"/>
    </xf>
    <xf numFmtId="0" fontId="58" fillId="0" borderId="11" xfId="0" applyFont="1" applyBorder="1" applyAlignment="1">
      <alignment horizontal="left" wrapText="1"/>
    </xf>
    <xf numFmtId="0" fontId="47" fillId="0" borderId="11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164" fontId="47" fillId="0" borderId="11" xfId="0" applyNumberFormat="1" applyFont="1" applyBorder="1" applyAlignment="1">
      <alignment horizontal="center" vertical="center"/>
    </xf>
    <xf numFmtId="164" fontId="47" fillId="0" borderId="48" xfId="0" applyNumberFormat="1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center" wrapText="1"/>
    </xf>
    <xf numFmtId="0" fontId="58" fillId="0" borderId="49" xfId="0" applyFont="1" applyBorder="1" applyAlignment="1">
      <alignment horizontal="left" vertical="center" wrapText="1"/>
    </xf>
    <xf numFmtId="0" fontId="47" fillId="0" borderId="1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164" fontId="47" fillId="0" borderId="15" xfId="0" applyNumberFormat="1" applyFont="1" applyBorder="1" applyAlignment="1">
      <alignment horizontal="center" vertical="center"/>
    </xf>
    <xf numFmtId="164" fontId="47" fillId="0" borderId="50" xfId="0" applyNumberFormat="1" applyFont="1" applyBorder="1" applyAlignment="1">
      <alignment horizontal="center" vertical="center"/>
    </xf>
    <xf numFmtId="0" fontId="45" fillId="8" borderId="19" xfId="0" applyFont="1" applyFill="1" applyBorder="1" applyAlignment="1">
      <alignment horizontal="left" wrapText="1"/>
    </xf>
    <xf numFmtId="0" fontId="45" fillId="8" borderId="47" xfId="0" applyFont="1" applyFill="1" applyBorder="1" applyAlignment="1">
      <alignment horizontal="left" wrapText="1"/>
    </xf>
    <xf numFmtId="0" fontId="57" fillId="10" borderId="11" xfId="0" applyFont="1" applyFill="1" applyBorder="1" applyAlignment="1">
      <alignment horizontal="left" vertical="center" wrapText="1"/>
    </xf>
    <xf numFmtId="0" fontId="58" fillId="0" borderId="53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164" fontId="54" fillId="0" borderId="14" xfId="0" applyNumberFormat="1" applyFont="1" applyBorder="1" applyAlignment="1">
      <alignment horizontal="center" vertical="center"/>
    </xf>
    <xf numFmtId="164" fontId="54" fillId="0" borderId="21" xfId="0" applyNumberFormat="1" applyFont="1" applyBorder="1" applyAlignment="1">
      <alignment horizontal="center" vertical="center"/>
    </xf>
    <xf numFmtId="0" fontId="57" fillId="10" borderId="54" xfId="0" applyFont="1" applyFill="1" applyBorder="1" applyAlignment="1">
      <alignment horizontal="left" vertical="center" wrapText="1"/>
    </xf>
    <xf numFmtId="0" fontId="57" fillId="10" borderId="47" xfId="0" applyFont="1" applyFill="1" applyBorder="1" applyAlignment="1">
      <alignment horizontal="left" vertical="center" wrapText="1"/>
    </xf>
    <xf numFmtId="0" fontId="54" fillId="9" borderId="17" xfId="0" applyFont="1" applyFill="1" applyBorder="1" applyAlignment="1">
      <alignment horizontal="center" vertical="center" wrapText="1"/>
    </xf>
    <xf numFmtId="0" fontId="54" fillId="9" borderId="9" xfId="0" applyFont="1" applyFill="1" applyBorder="1" applyAlignment="1">
      <alignment horizontal="center" vertical="center" wrapText="1"/>
    </xf>
    <xf numFmtId="0" fontId="54" fillId="9" borderId="13" xfId="0" applyFont="1" applyFill="1" applyBorder="1" applyAlignment="1">
      <alignment horizontal="center" vertical="center" wrapText="1"/>
    </xf>
    <xf numFmtId="0" fontId="54" fillId="10" borderId="19" xfId="0" applyFont="1" applyFill="1" applyBorder="1" applyAlignment="1">
      <alignment horizontal="center" vertical="center"/>
    </xf>
    <xf numFmtId="0" fontId="54" fillId="10" borderId="47" xfId="0" applyFont="1" applyFill="1" applyBorder="1" applyAlignment="1">
      <alignment horizontal="center" vertical="center"/>
    </xf>
    <xf numFmtId="164" fontId="54" fillId="10" borderId="19" xfId="0" applyNumberFormat="1" applyFont="1" applyFill="1" applyBorder="1" applyAlignment="1">
      <alignment horizontal="center" vertical="center"/>
    </xf>
    <xf numFmtId="164" fontId="54" fillId="10" borderId="25" xfId="0" applyNumberFormat="1" applyFont="1" applyFill="1" applyBorder="1" applyAlignment="1">
      <alignment horizontal="center" vertical="center"/>
    </xf>
    <xf numFmtId="164" fontId="47" fillId="8" borderId="18" xfId="0" applyNumberFormat="1" applyFont="1" applyFill="1" applyBorder="1" applyAlignment="1">
      <alignment horizontal="center" vertical="center"/>
    </xf>
    <xf numFmtId="164" fontId="47" fillId="8" borderId="20" xfId="0" applyNumberFormat="1" applyFont="1" applyFill="1" applyBorder="1" applyAlignment="1">
      <alignment horizontal="center" vertical="center"/>
    </xf>
    <xf numFmtId="164" fontId="54" fillId="10" borderId="3" xfId="0" applyNumberFormat="1" applyFont="1" applyFill="1" applyBorder="1" applyAlignment="1">
      <alignment horizontal="center" vertical="center"/>
    </xf>
    <xf numFmtId="164" fontId="54" fillId="10" borderId="1" xfId="0" applyNumberFormat="1" applyFont="1" applyFill="1" applyBorder="1" applyAlignment="1">
      <alignment horizontal="center" vertical="center"/>
    </xf>
    <xf numFmtId="0" fontId="50" fillId="8" borderId="30" xfId="0" applyFont="1" applyFill="1" applyBorder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0" fillId="8" borderId="31" xfId="0" applyFont="1" applyFill="1" applyBorder="1" applyAlignment="1">
      <alignment horizontal="center"/>
    </xf>
    <xf numFmtId="0" fontId="57" fillId="8" borderId="7" xfId="0" applyFont="1" applyFill="1" applyBorder="1" applyAlignment="1">
      <alignment horizontal="center" vertical="center"/>
    </xf>
    <xf numFmtId="164" fontId="50" fillId="8" borderId="7" xfId="0" applyNumberFormat="1" applyFont="1" applyFill="1" applyBorder="1" applyAlignment="1">
      <alignment horizontal="center" vertical="center"/>
    </xf>
    <xf numFmtId="0" fontId="50" fillId="11" borderId="40" xfId="0" applyFont="1" applyFill="1" applyBorder="1" applyAlignment="1">
      <alignment horizontal="center" wrapText="1"/>
    </xf>
    <xf numFmtId="0" fontId="50" fillId="11" borderId="37" xfId="0" applyFont="1" applyFill="1" applyBorder="1" applyAlignment="1">
      <alignment horizontal="center" wrapText="1"/>
    </xf>
    <xf numFmtId="0" fontId="50" fillId="11" borderId="36" xfId="0" applyFont="1" applyFill="1" applyBorder="1" applyAlignment="1">
      <alignment horizontal="center" wrapText="1"/>
    </xf>
    <xf numFmtId="0" fontId="50" fillId="8" borderId="19" xfId="0" applyFont="1" applyFill="1" applyBorder="1" applyAlignment="1">
      <alignment horizontal="center" vertical="center"/>
    </xf>
    <xf numFmtId="0" fontId="50" fillId="8" borderId="22" xfId="0" applyFont="1" applyFill="1" applyBorder="1" applyAlignment="1">
      <alignment horizontal="center" vertical="center"/>
    </xf>
    <xf numFmtId="0" fontId="50" fillId="8" borderId="47" xfId="0" applyFont="1" applyFill="1" applyBorder="1" applyAlignment="1">
      <alignment horizontal="center" vertical="center"/>
    </xf>
    <xf numFmtId="0" fontId="50" fillId="8" borderId="25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164" fontId="45" fillId="0" borderId="11" xfId="0" applyNumberFormat="1" applyFont="1" applyBorder="1" applyAlignment="1">
      <alignment horizontal="center"/>
    </xf>
    <xf numFmtId="164" fontId="45" fillId="0" borderId="48" xfId="0" applyNumberFormat="1" applyFont="1" applyBorder="1" applyAlignment="1">
      <alignment horizontal="center"/>
    </xf>
    <xf numFmtId="0" fontId="55" fillId="0" borderId="11" xfId="0" applyFont="1" applyBorder="1" applyAlignment="1">
      <alignment horizontal="left" vertical="center"/>
    </xf>
    <xf numFmtId="0" fontId="55" fillId="0" borderId="27" xfId="0" applyFont="1" applyBorder="1" applyAlignment="1">
      <alignment horizontal="left" vertical="center"/>
    </xf>
    <xf numFmtId="0" fontId="55" fillId="0" borderId="28" xfId="0" applyFont="1" applyBorder="1" applyAlignment="1">
      <alignment horizontal="left" vertical="center"/>
    </xf>
    <xf numFmtId="0" fontId="55" fillId="0" borderId="24" xfId="0" applyFont="1" applyBorder="1" applyAlignment="1">
      <alignment horizontal="left" vertical="center"/>
    </xf>
    <xf numFmtId="0" fontId="55" fillId="0" borderId="23" xfId="0" applyFont="1" applyBorder="1" applyAlignment="1">
      <alignment horizontal="left" vertical="center"/>
    </xf>
    <xf numFmtId="0" fontId="55" fillId="0" borderId="29" xfId="0" applyFont="1" applyBorder="1" applyAlignment="1">
      <alignment horizontal="left" vertical="center"/>
    </xf>
    <xf numFmtId="164" fontId="45" fillId="0" borderId="24" xfId="0" applyNumberFormat="1" applyFont="1" applyBorder="1" applyAlignment="1">
      <alignment horizontal="center"/>
    </xf>
    <xf numFmtId="164" fontId="45" fillId="0" borderId="58" xfId="0" applyNumberFormat="1" applyFont="1" applyBorder="1" applyAlignment="1">
      <alignment horizontal="center"/>
    </xf>
    <xf numFmtId="0" fontId="50" fillId="8" borderId="40" xfId="0" applyFont="1" applyFill="1" applyBorder="1" applyAlignment="1">
      <alignment horizontal="center"/>
    </xf>
    <xf numFmtId="0" fontId="50" fillId="8" borderId="37" xfId="0" applyFont="1" applyFill="1" applyBorder="1" applyAlignment="1">
      <alignment horizontal="center"/>
    </xf>
    <xf numFmtId="0" fontId="50" fillId="8" borderId="44" xfId="0" applyFont="1" applyFill="1" applyBorder="1" applyAlignment="1">
      <alignment horizontal="center"/>
    </xf>
    <xf numFmtId="164" fontId="50" fillId="8" borderId="43" xfId="0" applyNumberFormat="1" applyFont="1" applyFill="1" applyBorder="1" applyAlignment="1">
      <alignment horizontal="center"/>
    </xf>
    <xf numFmtId="164" fontId="50" fillId="8" borderId="36" xfId="0" applyNumberFormat="1" applyFont="1" applyFill="1" applyBorder="1" applyAlignment="1">
      <alignment horizontal="center"/>
    </xf>
    <xf numFmtId="0" fontId="35" fillId="4" borderId="3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top" wrapText="1"/>
    </xf>
    <xf numFmtId="0" fontId="66" fillId="0" borderId="0" xfId="2" applyFont="1" applyAlignment="1">
      <alignment horizontal="left"/>
    </xf>
    <xf numFmtId="0" fontId="41" fillId="0" borderId="0" xfId="4" applyFont="1" applyAlignment="1">
      <alignment horizontal="center"/>
    </xf>
  </cellXfs>
  <cellStyles count="9">
    <cellStyle name="20% - Accent3 2" xfId="7" xr:uid="{00000000-0005-0000-0000-000000000000}"/>
    <cellStyle name="Normal 2" xfId="1" xr:uid="{00000000-0005-0000-0000-000002000000}"/>
    <cellStyle name="Normal 2 2" xfId="8" xr:uid="{00000000-0005-0000-0000-000003000000}"/>
    <cellStyle name="Normal 2 6" xfId="6" xr:uid="{00000000-0005-0000-0000-000004000000}"/>
    <cellStyle name="Normal 3" xfId="4" xr:uid="{00000000-0005-0000-0000-000005000000}"/>
    <cellStyle name="Normal 4" xfId="5" xr:uid="{00000000-0005-0000-0000-000006000000}"/>
    <cellStyle name="Обычный" xfId="0" builtinId="0"/>
    <cellStyle name="Обычный 2" xfId="3" xr:uid="{00000000-0005-0000-0000-000007000000}"/>
    <cellStyle name="Обычный_tab 2 pentru 2006" xfId="2" xr:uid="{00000000-0005-0000-0000-000008000000}"/>
  </cellStyles>
  <dxfs count="0"/>
  <tableStyles count="0" defaultTableStyle="TableStyleMedium2" defaultPivotStyle="PivotStyleLight16"/>
  <colors>
    <mruColors>
      <color rgb="FFF9FECE"/>
      <color rgb="FFCCFFFF"/>
      <color rgb="FFFFFFCC"/>
      <color rgb="FFFFEDB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Users\rghilan\AppData\Local\Microsoft\Windows\Temporary%20Internet%20Files\Content.Outlook\TBT4LE7I\2007_tajikistan_MTEF_PC_project\Tajik_MTEF_PC_2007_May_02\Tajik_PCF_2007_May\Education_modeling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Макро"/>
      <sheetName val="IMF Budget Framework 08-02-04"/>
      <sheetName val="Демография"/>
      <sheetName val="учащиеся"/>
      <sheetName val="нагрузки, группы, ауд часы"/>
      <sheetName val="Текущие затраты "/>
      <sheetName val="Кап. затраты"/>
      <sheetName val="Фискальный год"/>
      <sheetName val="(Model Comparison)"/>
      <sheetName val="Учебная программа"/>
      <sheetName val="MoF Employment and Salary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0"/>
  <sheetViews>
    <sheetView view="pageBreakPreview" zoomScale="170" zoomScaleNormal="100" zoomScaleSheetLayoutView="170" workbookViewId="0">
      <selection activeCell="E21" sqref="E21"/>
    </sheetView>
  </sheetViews>
  <sheetFormatPr defaultRowHeight="15"/>
  <cols>
    <col min="1" max="1" width="16.42578125" customWidth="1"/>
    <col min="2" max="2" width="13.7109375" customWidth="1"/>
    <col min="3" max="3" width="13.85546875" customWidth="1"/>
    <col min="4" max="4" width="12.7109375" customWidth="1"/>
    <col min="5" max="5" width="13.28515625" customWidth="1"/>
    <col min="6" max="6" width="22" customWidth="1"/>
  </cols>
  <sheetData>
    <row r="1" spans="1:6">
      <c r="F1" t="s">
        <v>126</v>
      </c>
    </row>
    <row r="2" spans="1:6">
      <c r="F2" t="s">
        <v>46</v>
      </c>
    </row>
    <row r="3" spans="1:6">
      <c r="E3" s="180" t="s">
        <v>144</v>
      </c>
      <c r="F3" s="180"/>
    </row>
    <row r="4" spans="1:6" ht="22.5" customHeight="1"/>
    <row r="5" spans="1:6" ht="15" customHeight="1">
      <c r="A5" s="181" t="s">
        <v>127</v>
      </c>
      <c r="B5" s="181"/>
      <c r="C5" s="181"/>
      <c r="D5" s="181"/>
      <c r="E5" s="181"/>
      <c r="F5" s="181"/>
    </row>
    <row r="6" spans="1:6" ht="82.5" customHeight="1" thickBot="1">
      <c r="A6" s="181"/>
      <c r="B6" s="181"/>
      <c r="C6" s="181"/>
      <c r="D6" s="181"/>
      <c r="E6" s="181"/>
      <c r="F6" s="181"/>
    </row>
    <row r="7" spans="1:6" ht="33.75" customHeight="1">
      <c r="A7" s="182" t="s">
        <v>128</v>
      </c>
      <c r="B7" s="184" t="s">
        <v>100</v>
      </c>
      <c r="C7" s="184"/>
      <c r="D7" s="184"/>
      <c r="E7" s="184"/>
      <c r="F7" s="185"/>
    </row>
    <row r="8" spans="1:6" s="142" customFormat="1" ht="45" customHeight="1">
      <c r="A8" s="183"/>
      <c r="B8" s="144" t="s">
        <v>129</v>
      </c>
      <c r="C8" s="144" t="s">
        <v>130</v>
      </c>
      <c r="D8" s="144" t="s">
        <v>131</v>
      </c>
      <c r="E8" s="145" t="s">
        <v>113</v>
      </c>
      <c r="F8" s="146" t="s">
        <v>132</v>
      </c>
    </row>
    <row r="9" spans="1:6">
      <c r="A9" s="147" t="s">
        <v>101</v>
      </c>
      <c r="B9" s="145">
        <v>151700</v>
      </c>
      <c r="C9" s="145">
        <v>1131190</v>
      </c>
      <c r="D9" s="145">
        <v>143000</v>
      </c>
      <c r="E9" s="145">
        <v>292700</v>
      </c>
      <c r="F9" s="150">
        <f>SUM(B9:E9)</f>
        <v>1718590</v>
      </c>
    </row>
    <row r="10" spans="1:6">
      <c r="A10" s="147" t="s">
        <v>102</v>
      </c>
      <c r="B10" s="145">
        <v>234070</v>
      </c>
      <c r="C10" s="145">
        <v>2129980</v>
      </c>
      <c r="D10" s="145">
        <v>208060</v>
      </c>
      <c r="E10" s="145">
        <v>292700</v>
      </c>
      <c r="F10" s="150">
        <f t="shared" ref="F10:F20" si="0">SUM(B10:E10)</f>
        <v>2864810</v>
      </c>
    </row>
    <row r="11" spans="1:6">
      <c r="A11" s="147" t="s">
        <v>103</v>
      </c>
      <c r="B11" s="145">
        <v>167960</v>
      </c>
      <c r="C11" s="145">
        <v>1681800</v>
      </c>
      <c r="D11" s="145">
        <v>189660</v>
      </c>
      <c r="E11" s="145">
        <v>292700</v>
      </c>
      <c r="F11" s="150">
        <f t="shared" si="0"/>
        <v>2332120</v>
      </c>
    </row>
    <row r="12" spans="1:6">
      <c r="A12" s="147" t="s">
        <v>104</v>
      </c>
      <c r="B12" s="145">
        <v>65460</v>
      </c>
      <c r="C12" s="145">
        <v>1074380</v>
      </c>
      <c r="D12" s="145">
        <v>109190</v>
      </c>
      <c r="E12" s="145">
        <v>292700</v>
      </c>
      <c r="F12" s="150">
        <f t="shared" si="0"/>
        <v>1541730</v>
      </c>
    </row>
    <row r="13" spans="1:6">
      <c r="A13" s="147" t="s">
        <v>105</v>
      </c>
      <c r="B13" s="145">
        <v>66760</v>
      </c>
      <c r="C13" s="145">
        <v>939380</v>
      </c>
      <c r="D13" s="145">
        <v>72340</v>
      </c>
      <c r="E13" s="145">
        <v>292700</v>
      </c>
      <c r="F13" s="150">
        <f t="shared" si="0"/>
        <v>1371180</v>
      </c>
    </row>
    <row r="14" spans="1:6">
      <c r="A14" s="147" t="s">
        <v>106</v>
      </c>
      <c r="B14" s="145">
        <v>62960</v>
      </c>
      <c r="C14" s="145">
        <v>1060890</v>
      </c>
      <c r="D14" s="145">
        <v>31000</v>
      </c>
      <c r="E14" s="145">
        <v>292700</v>
      </c>
      <c r="F14" s="150">
        <f t="shared" si="0"/>
        <v>1447550</v>
      </c>
    </row>
    <row r="15" spans="1:6">
      <c r="A15" s="147" t="s">
        <v>107</v>
      </c>
      <c r="B15" s="145">
        <v>86550</v>
      </c>
      <c r="C15" s="145">
        <v>2143510</v>
      </c>
      <c r="D15" s="145">
        <v>45100</v>
      </c>
      <c r="E15" s="145"/>
      <c r="F15" s="150">
        <f t="shared" si="0"/>
        <v>2275160</v>
      </c>
    </row>
    <row r="16" spans="1:6">
      <c r="A16" s="147" t="s">
        <v>108</v>
      </c>
      <c r="B16" s="145">
        <v>85050</v>
      </c>
      <c r="C16" s="145">
        <v>262000</v>
      </c>
      <c r="D16" s="145">
        <v>13500</v>
      </c>
      <c r="E16" s="145"/>
      <c r="F16" s="150">
        <f t="shared" si="0"/>
        <v>360550</v>
      </c>
    </row>
    <row r="17" spans="1:10">
      <c r="A17" s="147" t="s">
        <v>109</v>
      </c>
      <c r="B17" s="145">
        <v>11970</v>
      </c>
      <c r="C17" s="145">
        <v>267800</v>
      </c>
      <c r="D17" s="145">
        <v>239450</v>
      </c>
      <c r="E17" s="145">
        <v>292700</v>
      </c>
      <c r="F17" s="150">
        <f t="shared" si="0"/>
        <v>811920</v>
      </c>
    </row>
    <row r="18" spans="1:10">
      <c r="A18" s="147" t="s">
        <v>110</v>
      </c>
      <c r="B18" s="145">
        <v>65460</v>
      </c>
      <c r="C18" s="145">
        <v>931380</v>
      </c>
      <c r="D18" s="145">
        <v>202860</v>
      </c>
      <c r="E18" s="145">
        <v>292700</v>
      </c>
      <c r="F18" s="150">
        <f t="shared" si="0"/>
        <v>1492400</v>
      </c>
    </row>
    <row r="19" spans="1:10">
      <c r="A19" s="147" t="s">
        <v>111</v>
      </c>
      <c r="B19" s="145">
        <v>71500</v>
      </c>
      <c r="C19" s="145">
        <v>984380</v>
      </c>
      <c r="D19" s="145">
        <v>222390</v>
      </c>
      <c r="E19" s="145">
        <v>292700</v>
      </c>
      <c r="F19" s="150">
        <f t="shared" si="0"/>
        <v>1570970</v>
      </c>
    </row>
    <row r="20" spans="1:10" ht="15.75" thickBot="1">
      <c r="A20" s="148" t="s">
        <v>112</v>
      </c>
      <c r="B20" s="151">
        <v>85260</v>
      </c>
      <c r="C20" s="151">
        <v>1104410</v>
      </c>
      <c r="D20" s="151">
        <v>101550</v>
      </c>
      <c r="E20" s="151">
        <v>292300</v>
      </c>
      <c r="F20" s="150">
        <f t="shared" si="0"/>
        <v>1583520</v>
      </c>
    </row>
    <row r="21" spans="1:10" ht="15.75" thickBot="1">
      <c r="A21" s="149" t="s">
        <v>133</v>
      </c>
      <c r="B21" s="152">
        <f>SUM(B9:B20)</f>
        <v>1154700</v>
      </c>
      <c r="C21" s="152">
        <f t="shared" ref="C21:F21" si="1">SUM(C9:C20)</f>
        <v>13711100</v>
      </c>
      <c r="D21" s="152">
        <f t="shared" si="1"/>
        <v>1578100</v>
      </c>
      <c r="E21" s="152">
        <f t="shared" si="1"/>
        <v>2926600</v>
      </c>
      <c r="F21" s="152">
        <f t="shared" si="1"/>
        <v>19370500</v>
      </c>
    </row>
    <row r="22" spans="1:10" ht="15.75" thickBot="1"/>
    <row r="23" spans="1:10" s="153" customFormat="1" ht="30" customHeight="1">
      <c r="A23" s="189" t="s">
        <v>166</v>
      </c>
      <c r="B23" s="190"/>
      <c r="C23" s="191"/>
      <c r="D23" s="195" t="s">
        <v>140</v>
      </c>
      <c r="E23" s="196"/>
      <c r="F23" s="197"/>
    </row>
    <row r="24" spans="1:10" s="153" customFormat="1" ht="36" customHeight="1">
      <c r="A24" s="207" t="s">
        <v>165</v>
      </c>
      <c r="B24" s="208"/>
      <c r="C24" s="209"/>
      <c r="D24" s="210" t="s">
        <v>142</v>
      </c>
      <c r="E24" s="211"/>
      <c r="F24" s="212"/>
    </row>
    <row r="25" spans="1:10" s="153" customFormat="1" ht="30" customHeight="1">
      <c r="A25" s="169"/>
      <c r="B25" s="170"/>
      <c r="C25" s="171"/>
      <c r="D25" s="210" t="s">
        <v>167</v>
      </c>
      <c r="E25" s="213"/>
      <c r="F25" s="214"/>
    </row>
    <row r="26" spans="1:10" s="153" customFormat="1" ht="35.25" customHeight="1">
      <c r="A26" s="192"/>
      <c r="B26" s="193"/>
      <c r="C26" s="194"/>
      <c r="D26" s="198" t="s">
        <v>134</v>
      </c>
      <c r="E26" s="199"/>
      <c r="F26" s="200"/>
    </row>
    <row r="27" spans="1:10" s="153" customFormat="1" ht="30.75" customHeight="1">
      <c r="A27" s="204"/>
      <c r="B27" s="205"/>
      <c r="C27" s="206"/>
      <c r="D27" s="201" t="s">
        <v>141</v>
      </c>
      <c r="E27" s="202"/>
      <c r="F27" s="203"/>
      <c r="J27" s="159"/>
    </row>
    <row r="28" spans="1:10" s="153" customFormat="1" ht="40.5" customHeight="1">
      <c r="A28" s="204"/>
      <c r="B28" s="205"/>
      <c r="C28" s="206"/>
      <c r="D28" s="198" t="s">
        <v>135</v>
      </c>
      <c r="E28" s="199"/>
      <c r="F28" s="200"/>
    </row>
    <row r="29" spans="1:10" s="154" customFormat="1" ht="29.25" customHeight="1" thickBot="1">
      <c r="A29" s="186" t="s">
        <v>94</v>
      </c>
      <c r="B29" s="187"/>
      <c r="C29" s="188"/>
      <c r="D29" s="186" t="s">
        <v>94</v>
      </c>
      <c r="E29" s="187"/>
      <c r="F29" s="188"/>
    </row>
    <row r="30" spans="1:10" s="143" customFormat="1"/>
  </sheetData>
  <mergeCells count="17">
    <mergeCell ref="D25:F25"/>
    <mergeCell ref="E3:F3"/>
    <mergeCell ref="A5:F6"/>
    <mergeCell ref="A7:A8"/>
    <mergeCell ref="B7:F7"/>
    <mergeCell ref="A29:C29"/>
    <mergeCell ref="D29:F29"/>
    <mergeCell ref="A23:C23"/>
    <mergeCell ref="A26:C26"/>
    <mergeCell ref="D23:F23"/>
    <mergeCell ref="D26:F26"/>
    <mergeCell ref="D27:F27"/>
    <mergeCell ref="D28:F28"/>
    <mergeCell ref="A27:C27"/>
    <mergeCell ref="A28:C28"/>
    <mergeCell ref="A24:C24"/>
    <mergeCell ref="D24:F24"/>
  </mergeCells>
  <pageMargins left="0.7" right="0.7" top="0.75" bottom="0.75" header="0.3" footer="0.3"/>
  <pageSetup paperSize="9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8"/>
  <sheetViews>
    <sheetView view="pageBreakPreview" topLeftCell="A4" zoomScale="150" zoomScaleNormal="100" zoomScaleSheetLayoutView="150" workbookViewId="0">
      <selection activeCell="H12" sqref="H12"/>
    </sheetView>
  </sheetViews>
  <sheetFormatPr defaultRowHeight="15"/>
  <cols>
    <col min="1" max="1" width="6" customWidth="1"/>
    <col min="2" max="2" width="6.7109375" customWidth="1"/>
    <col min="3" max="3" width="50" customWidth="1"/>
    <col min="4" max="4" width="24.7109375" customWidth="1"/>
  </cols>
  <sheetData>
    <row r="1" spans="1:5" ht="18.75">
      <c r="A1" s="85"/>
      <c r="B1" s="215" t="s">
        <v>85</v>
      </c>
      <c r="C1" s="215"/>
      <c r="D1" s="215"/>
      <c r="E1" s="76"/>
    </row>
    <row r="2" spans="1:5" ht="18.75">
      <c r="A2" s="85"/>
      <c r="B2" s="215" t="s">
        <v>46</v>
      </c>
      <c r="C2" s="215"/>
      <c r="D2" s="215"/>
      <c r="E2" s="76"/>
    </row>
    <row r="3" spans="1:5" ht="18.75">
      <c r="A3" s="85"/>
      <c r="B3" s="215" t="s">
        <v>145</v>
      </c>
      <c r="C3" s="215"/>
      <c r="D3" s="215"/>
      <c r="E3" s="76"/>
    </row>
    <row r="4" spans="1:5" ht="42.75" customHeight="1">
      <c r="A4" s="85"/>
      <c r="B4" s="85"/>
      <c r="C4" s="85"/>
      <c r="D4" s="85"/>
    </row>
    <row r="5" spans="1:5" s="74" customFormat="1" ht="64.5" customHeight="1" thickBot="1">
      <c r="A5" s="104"/>
      <c r="B5" s="219" t="s">
        <v>160</v>
      </c>
      <c r="C5" s="219"/>
      <c r="D5" s="219"/>
    </row>
    <row r="6" spans="1:5" s="74" customFormat="1" ht="19.5" thickBot="1">
      <c r="A6" s="104"/>
      <c r="B6" s="217" t="s">
        <v>59</v>
      </c>
      <c r="C6" s="218"/>
      <c r="D6" s="105">
        <f>D7+D12</f>
        <v>622</v>
      </c>
    </row>
    <row r="7" spans="1:5" s="74" customFormat="1" ht="37.5">
      <c r="A7" s="104"/>
      <c r="B7" s="220">
        <v>1</v>
      </c>
      <c r="C7" s="106" t="s">
        <v>95</v>
      </c>
      <c r="D7" s="107">
        <v>618</v>
      </c>
    </row>
    <row r="8" spans="1:5" s="74" customFormat="1" ht="18.75">
      <c r="A8" s="104"/>
      <c r="B8" s="221"/>
      <c r="C8" s="108" t="s">
        <v>93</v>
      </c>
      <c r="D8" s="109"/>
    </row>
    <row r="9" spans="1:5" s="75" customFormat="1" ht="15.75">
      <c r="A9" s="110"/>
      <c r="B9" s="221"/>
      <c r="C9" s="108" t="s">
        <v>60</v>
      </c>
      <c r="D9" s="111"/>
    </row>
    <row r="10" spans="1:5" s="75" customFormat="1" ht="15.75">
      <c r="A10" s="110"/>
      <c r="B10" s="221"/>
      <c r="C10" s="108" t="s">
        <v>61</v>
      </c>
      <c r="D10" s="111"/>
    </row>
    <row r="11" spans="1:5" s="75" customFormat="1" ht="16.5" thickBot="1">
      <c r="A11" s="110"/>
      <c r="B11" s="222"/>
      <c r="C11" s="112" t="s">
        <v>92</v>
      </c>
      <c r="D11" s="113">
        <v>15</v>
      </c>
    </row>
    <row r="12" spans="1:5" s="74" customFormat="1" ht="38.25" thickBot="1">
      <c r="A12" s="104"/>
      <c r="B12" s="114">
        <v>2</v>
      </c>
      <c r="C12" s="115" t="s">
        <v>96</v>
      </c>
      <c r="D12" s="116">
        <v>4</v>
      </c>
    </row>
    <row r="13" spans="1:5" s="74" customFormat="1" ht="18.75">
      <c r="A13" s="104"/>
      <c r="B13" s="104"/>
      <c r="C13" s="104"/>
      <c r="D13" s="104"/>
    </row>
    <row r="14" spans="1:5" ht="18.75">
      <c r="A14" s="85"/>
      <c r="B14" s="216" t="s">
        <v>63</v>
      </c>
      <c r="C14" s="216"/>
      <c r="D14" s="172" t="s">
        <v>157</v>
      </c>
    </row>
    <row r="15" spans="1:5">
      <c r="A15" s="85"/>
      <c r="B15" s="85"/>
      <c r="C15" s="101" t="s">
        <v>64</v>
      </c>
      <c r="D15" s="117" t="s">
        <v>62</v>
      </c>
    </row>
    <row r="16" spans="1:5">
      <c r="A16" s="85"/>
      <c r="B16" s="85"/>
      <c r="C16" s="85"/>
      <c r="D16" s="85"/>
    </row>
    <row r="17" spans="1:4">
      <c r="A17" s="85"/>
      <c r="B17" s="85"/>
      <c r="C17" s="85" t="s">
        <v>94</v>
      </c>
      <c r="D17" s="85"/>
    </row>
    <row r="18" spans="1:4">
      <c r="A18" s="85"/>
      <c r="B18" s="85"/>
      <c r="C18" s="85"/>
      <c r="D18" s="85"/>
    </row>
  </sheetData>
  <mergeCells count="7">
    <mergeCell ref="B2:D2"/>
    <mergeCell ref="B14:C14"/>
    <mergeCell ref="B6:C6"/>
    <mergeCell ref="B5:D5"/>
    <mergeCell ref="B1:D1"/>
    <mergeCell ref="B3:D3"/>
    <mergeCell ref="B7:B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69"/>
  <sheetViews>
    <sheetView view="pageBreakPreview" zoomScale="106" zoomScaleNormal="106" zoomScaleSheetLayoutView="106" workbookViewId="0">
      <selection activeCell="D62" sqref="D62"/>
    </sheetView>
  </sheetViews>
  <sheetFormatPr defaultRowHeight="12.75"/>
  <cols>
    <col min="1" max="1" width="34" style="3" customWidth="1"/>
    <col min="2" max="2" width="7.85546875" style="3" customWidth="1"/>
    <col min="3" max="3" width="18.7109375" style="3" customWidth="1"/>
    <col min="4" max="5" width="16.140625" style="3" customWidth="1"/>
    <col min="6" max="6" width="14.5703125" style="3" customWidth="1"/>
    <col min="7" max="7" width="16.28515625" style="3" customWidth="1"/>
    <col min="8" max="245" width="9.140625" style="3"/>
    <col min="246" max="246" width="5.28515625" style="3" customWidth="1"/>
    <col min="247" max="247" width="29" style="3" customWidth="1"/>
    <col min="248" max="248" width="5.42578125" style="3" customWidth="1"/>
    <col min="249" max="249" width="7.7109375" style="3" customWidth="1"/>
    <col min="250" max="253" width="7.28515625" style="3" customWidth="1"/>
    <col min="254" max="255" width="6.85546875" style="3" customWidth="1"/>
    <col min="256" max="257" width="7.7109375" style="3" customWidth="1"/>
    <col min="258" max="261" width="7.85546875" style="3" customWidth="1"/>
    <col min="262" max="501" width="9.140625" style="3"/>
    <col min="502" max="502" width="5.28515625" style="3" customWidth="1"/>
    <col min="503" max="503" width="29" style="3" customWidth="1"/>
    <col min="504" max="504" width="5.42578125" style="3" customWidth="1"/>
    <col min="505" max="505" width="7.7109375" style="3" customWidth="1"/>
    <col min="506" max="509" width="7.28515625" style="3" customWidth="1"/>
    <col min="510" max="511" width="6.85546875" style="3" customWidth="1"/>
    <col min="512" max="513" width="7.7109375" style="3" customWidth="1"/>
    <col min="514" max="517" width="7.85546875" style="3" customWidth="1"/>
    <col min="518" max="757" width="9.140625" style="3"/>
    <col min="758" max="758" width="5.28515625" style="3" customWidth="1"/>
    <col min="759" max="759" width="29" style="3" customWidth="1"/>
    <col min="760" max="760" width="5.42578125" style="3" customWidth="1"/>
    <col min="761" max="761" width="7.7109375" style="3" customWidth="1"/>
    <col min="762" max="765" width="7.28515625" style="3" customWidth="1"/>
    <col min="766" max="767" width="6.85546875" style="3" customWidth="1"/>
    <col min="768" max="769" width="7.7109375" style="3" customWidth="1"/>
    <col min="770" max="773" width="7.85546875" style="3" customWidth="1"/>
    <col min="774" max="1013" width="9.140625" style="3"/>
    <col min="1014" max="1014" width="5.28515625" style="3" customWidth="1"/>
    <col min="1015" max="1015" width="29" style="3" customWidth="1"/>
    <col min="1016" max="1016" width="5.42578125" style="3" customWidth="1"/>
    <col min="1017" max="1017" width="7.7109375" style="3" customWidth="1"/>
    <col min="1018" max="1021" width="7.28515625" style="3" customWidth="1"/>
    <col min="1022" max="1023" width="6.85546875" style="3" customWidth="1"/>
    <col min="1024" max="1025" width="7.7109375" style="3" customWidth="1"/>
    <col min="1026" max="1029" width="7.85546875" style="3" customWidth="1"/>
    <col min="1030" max="1269" width="9.140625" style="3"/>
    <col min="1270" max="1270" width="5.28515625" style="3" customWidth="1"/>
    <col min="1271" max="1271" width="29" style="3" customWidth="1"/>
    <col min="1272" max="1272" width="5.42578125" style="3" customWidth="1"/>
    <col min="1273" max="1273" width="7.7109375" style="3" customWidth="1"/>
    <col min="1274" max="1277" width="7.28515625" style="3" customWidth="1"/>
    <col min="1278" max="1279" width="6.85546875" style="3" customWidth="1"/>
    <col min="1280" max="1281" width="7.7109375" style="3" customWidth="1"/>
    <col min="1282" max="1285" width="7.85546875" style="3" customWidth="1"/>
    <col min="1286" max="1525" width="9.140625" style="3"/>
    <col min="1526" max="1526" width="5.28515625" style="3" customWidth="1"/>
    <col min="1527" max="1527" width="29" style="3" customWidth="1"/>
    <col min="1528" max="1528" width="5.42578125" style="3" customWidth="1"/>
    <col min="1529" max="1529" width="7.7109375" style="3" customWidth="1"/>
    <col min="1530" max="1533" width="7.28515625" style="3" customWidth="1"/>
    <col min="1534" max="1535" width="6.85546875" style="3" customWidth="1"/>
    <col min="1536" max="1537" width="7.7109375" style="3" customWidth="1"/>
    <col min="1538" max="1541" width="7.85546875" style="3" customWidth="1"/>
    <col min="1542" max="1781" width="9.140625" style="3"/>
    <col min="1782" max="1782" width="5.28515625" style="3" customWidth="1"/>
    <col min="1783" max="1783" width="29" style="3" customWidth="1"/>
    <col min="1784" max="1784" width="5.42578125" style="3" customWidth="1"/>
    <col min="1785" max="1785" width="7.7109375" style="3" customWidth="1"/>
    <col min="1786" max="1789" width="7.28515625" style="3" customWidth="1"/>
    <col min="1790" max="1791" width="6.85546875" style="3" customWidth="1"/>
    <col min="1792" max="1793" width="7.7109375" style="3" customWidth="1"/>
    <col min="1794" max="1797" width="7.85546875" style="3" customWidth="1"/>
    <col min="1798" max="2037" width="9.140625" style="3"/>
    <col min="2038" max="2038" width="5.28515625" style="3" customWidth="1"/>
    <col min="2039" max="2039" width="29" style="3" customWidth="1"/>
    <col min="2040" max="2040" width="5.42578125" style="3" customWidth="1"/>
    <col min="2041" max="2041" width="7.7109375" style="3" customWidth="1"/>
    <col min="2042" max="2045" width="7.28515625" style="3" customWidth="1"/>
    <col min="2046" max="2047" width="6.85546875" style="3" customWidth="1"/>
    <col min="2048" max="2049" width="7.7109375" style="3" customWidth="1"/>
    <col min="2050" max="2053" width="7.85546875" style="3" customWidth="1"/>
    <col min="2054" max="2293" width="9.140625" style="3"/>
    <col min="2294" max="2294" width="5.28515625" style="3" customWidth="1"/>
    <col min="2295" max="2295" width="29" style="3" customWidth="1"/>
    <col min="2296" max="2296" width="5.42578125" style="3" customWidth="1"/>
    <col min="2297" max="2297" width="7.7109375" style="3" customWidth="1"/>
    <col min="2298" max="2301" width="7.28515625" style="3" customWidth="1"/>
    <col min="2302" max="2303" width="6.85546875" style="3" customWidth="1"/>
    <col min="2304" max="2305" width="7.7109375" style="3" customWidth="1"/>
    <col min="2306" max="2309" width="7.85546875" style="3" customWidth="1"/>
    <col min="2310" max="2549" width="9.140625" style="3"/>
    <col min="2550" max="2550" width="5.28515625" style="3" customWidth="1"/>
    <col min="2551" max="2551" width="29" style="3" customWidth="1"/>
    <col min="2552" max="2552" width="5.42578125" style="3" customWidth="1"/>
    <col min="2553" max="2553" width="7.7109375" style="3" customWidth="1"/>
    <col min="2554" max="2557" width="7.28515625" style="3" customWidth="1"/>
    <col min="2558" max="2559" width="6.85546875" style="3" customWidth="1"/>
    <col min="2560" max="2561" width="7.7109375" style="3" customWidth="1"/>
    <col min="2562" max="2565" width="7.85546875" style="3" customWidth="1"/>
    <col min="2566" max="2805" width="9.140625" style="3"/>
    <col min="2806" max="2806" width="5.28515625" style="3" customWidth="1"/>
    <col min="2807" max="2807" width="29" style="3" customWidth="1"/>
    <col min="2808" max="2808" width="5.42578125" style="3" customWidth="1"/>
    <col min="2809" max="2809" width="7.7109375" style="3" customWidth="1"/>
    <col min="2810" max="2813" width="7.28515625" style="3" customWidth="1"/>
    <col min="2814" max="2815" width="6.85546875" style="3" customWidth="1"/>
    <col min="2816" max="2817" width="7.7109375" style="3" customWidth="1"/>
    <col min="2818" max="2821" width="7.85546875" style="3" customWidth="1"/>
    <col min="2822" max="3061" width="9.140625" style="3"/>
    <col min="3062" max="3062" width="5.28515625" style="3" customWidth="1"/>
    <col min="3063" max="3063" width="29" style="3" customWidth="1"/>
    <col min="3064" max="3064" width="5.42578125" style="3" customWidth="1"/>
    <col min="3065" max="3065" width="7.7109375" style="3" customWidth="1"/>
    <col min="3066" max="3069" width="7.28515625" style="3" customWidth="1"/>
    <col min="3070" max="3071" width="6.85546875" style="3" customWidth="1"/>
    <col min="3072" max="3073" width="7.7109375" style="3" customWidth="1"/>
    <col min="3074" max="3077" width="7.85546875" style="3" customWidth="1"/>
    <col min="3078" max="3317" width="9.140625" style="3"/>
    <col min="3318" max="3318" width="5.28515625" style="3" customWidth="1"/>
    <col min="3319" max="3319" width="29" style="3" customWidth="1"/>
    <col min="3320" max="3320" width="5.42578125" style="3" customWidth="1"/>
    <col min="3321" max="3321" width="7.7109375" style="3" customWidth="1"/>
    <col min="3322" max="3325" width="7.28515625" style="3" customWidth="1"/>
    <col min="3326" max="3327" width="6.85546875" style="3" customWidth="1"/>
    <col min="3328" max="3329" width="7.7109375" style="3" customWidth="1"/>
    <col min="3330" max="3333" width="7.85546875" style="3" customWidth="1"/>
    <col min="3334" max="3573" width="9.140625" style="3"/>
    <col min="3574" max="3574" width="5.28515625" style="3" customWidth="1"/>
    <col min="3575" max="3575" width="29" style="3" customWidth="1"/>
    <col min="3576" max="3576" width="5.42578125" style="3" customWidth="1"/>
    <col min="3577" max="3577" width="7.7109375" style="3" customWidth="1"/>
    <col min="3578" max="3581" width="7.28515625" style="3" customWidth="1"/>
    <col min="3582" max="3583" width="6.85546875" style="3" customWidth="1"/>
    <col min="3584" max="3585" width="7.7109375" style="3" customWidth="1"/>
    <col min="3586" max="3589" width="7.85546875" style="3" customWidth="1"/>
    <col min="3590" max="3829" width="9.140625" style="3"/>
    <col min="3830" max="3830" width="5.28515625" style="3" customWidth="1"/>
    <col min="3831" max="3831" width="29" style="3" customWidth="1"/>
    <col min="3832" max="3832" width="5.42578125" style="3" customWidth="1"/>
    <col min="3833" max="3833" width="7.7109375" style="3" customWidth="1"/>
    <col min="3834" max="3837" width="7.28515625" style="3" customWidth="1"/>
    <col min="3838" max="3839" width="6.85546875" style="3" customWidth="1"/>
    <col min="3840" max="3841" width="7.7109375" style="3" customWidth="1"/>
    <col min="3842" max="3845" width="7.85546875" style="3" customWidth="1"/>
    <col min="3846" max="4085" width="9.140625" style="3"/>
    <col min="4086" max="4086" width="5.28515625" style="3" customWidth="1"/>
    <col min="4087" max="4087" width="29" style="3" customWidth="1"/>
    <col min="4088" max="4088" width="5.42578125" style="3" customWidth="1"/>
    <col min="4089" max="4089" width="7.7109375" style="3" customWidth="1"/>
    <col min="4090" max="4093" width="7.28515625" style="3" customWidth="1"/>
    <col min="4094" max="4095" width="6.85546875" style="3" customWidth="1"/>
    <col min="4096" max="4097" width="7.7109375" style="3" customWidth="1"/>
    <col min="4098" max="4101" width="7.85546875" style="3" customWidth="1"/>
    <col min="4102" max="4341" width="9.140625" style="3"/>
    <col min="4342" max="4342" width="5.28515625" style="3" customWidth="1"/>
    <col min="4343" max="4343" width="29" style="3" customWidth="1"/>
    <col min="4344" max="4344" width="5.42578125" style="3" customWidth="1"/>
    <col min="4345" max="4345" width="7.7109375" style="3" customWidth="1"/>
    <col min="4346" max="4349" width="7.28515625" style="3" customWidth="1"/>
    <col min="4350" max="4351" width="6.85546875" style="3" customWidth="1"/>
    <col min="4352" max="4353" width="7.7109375" style="3" customWidth="1"/>
    <col min="4354" max="4357" width="7.85546875" style="3" customWidth="1"/>
    <col min="4358" max="4597" width="9.140625" style="3"/>
    <col min="4598" max="4598" width="5.28515625" style="3" customWidth="1"/>
    <col min="4599" max="4599" width="29" style="3" customWidth="1"/>
    <col min="4600" max="4600" width="5.42578125" style="3" customWidth="1"/>
    <col min="4601" max="4601" width="7.7109375" style="3" customWidth="1"/>
    <col min="4602" max="4605" width="7.28515625" style="3" customWidth="1"/>
    <col min="4606" max="4607" width="6.85546875" style="3" customWidth="1"/>
    <col min="4608" max="4609" width="7.7109375" style="3" customWidth="1"/>
    <col min="4610" max="4613" width="7.85546875" style="3" customWidth="1"/>
    <col min="4614" max="4853" width="9.140625" style="3"/>
    <col min="4854" max="4854" width="5.28515625" style="3" customWidth="1"/>
    <col min="4855" max="4855" width="29" style="3" customWidth="1"/>
    <col min="4856" max="4856" width="5.42578125" style="3" customWidth="1"/>
    <col min="4857" max="4857" width="7.7109375" style="3" customWidth="1"/>
    <col min="4858" max="4861" width="7.28515625" style="3" customWidth="1"/>
    <col min="4862" max="4863" width="6.85546875" style="3" customWidth="1"/>
    <col min="4864" max="4865" width="7.7109375" style="3" customWidth="1"/>
    <col min="4866" max="4869" width="7.85546875" style="3" customWidth="1"/>
    <col min="4870" max="5109" width="9.140625" style="3"/>
    <col min="5110" max="5110" width="5.28515625" style="3" customWidth="1"/>
    <col min="5111" max="5111" width="29" style="3" customWidth="1"/>
    <col min="5112" max="5112" width="5.42578125" style="3" customWidth="1"/>
    <col min="5113" max="5113" width="7.7109375" style="3" customWidth="1"/>
    <col min="5114" max="5117" width="7.28515625" style="3" customWidth="1"/>
    <col min="5118" max="5119" width="6.85546875" style="3" customWidth="1"/>
    <col min="5120" max="5121" width="7.7109375" style="3" customWidth="1"/>
    <col min="5122" max="5125" width="7.85546875" style="3" customWidth="1"/>
    <col min="5126" max="5365" width="9.140625" style="3"/>
    <col min="5366" max="5366" width="5.28515625" style="3" customWidth="1"/>
    <col min="5367" max="5367" width="29" style="3" customWidth="1"/>
    <col min="5368" max="5368" width="5.42578125" style="3" customWidth="1"/>
    <col min="5369" max="5369" width="7.7109375" style="3" customWidth="1"/>
    <col min="5370" max="5373" width="7.28515625" style="3" customWidth="1"/>
    <col min="5374" max="5375" width="6.85546875" style="3" customWidth="1"/>
    <col min="5376" max="5377" width="7.7109375" style="3" customWidth="1"/>
    <col min="5378" max="5381" width="7.85546875" style="3" customWidth="1"/>
    <col min="5382" max="5621" width="9.140625" style="3"/>
    <col min="5622" max="5622" width="5.28515625" style="3" customWidth="1"/>
    <col min="5623" max="5623" width="29" style="3" customWidth="1"/>
    <col min="5624" max="5624" width="5.42578125" style="3" customWidth="1"/>
    <col min="5625" max="5625" width="7.7109375" style="3" customWidth="1"/>
    <col min="5626" max="5629" width="7.28515625" style="3" customWidth="1"/>
    <col min="5630" max="5631" width="6.85546875" style="3" customWidth="1"/>
    <col min="5632" max="5633" width="7.7109375" style="3" customWidth="1"/>
    <col min="5634" max="5637" width="7.85546875" style="3" customWidth="1"/>
    <col min="5638" max="5877" width="9.140625" style="3"/>
    <col min="5878" max="5878" width="5.28515625" style="3" customWidth="1"/>
    <col min="5879" max="5879" width="29" style="3" customWidth="1"/>
    <col min="5880" max="5880" width="5.42578125" style="3" customWidth="1"/>
    <col min="5881" max="5881" width="7.7109375" style="3" customWidth="1"/>
    <col min="5882" max="5885" width="7.28515625" style="3" customWidth="1"/>
    <col min="5886" max="5887" width="6.85546875" style="3" customWidth="1"/>
    <col min="5888" max="5889" width="7.7109375" style="3" customWidth="1"/>
    <col min="5890" max="5893" width="7.85546875" style="3" customWidth="1"/>
    <col min="5894" max="6133" width="9.140625" style="3"/>
    <col min="6134" max="6134" width="5.28515625" style="3" customWidth="1"/>
    <col min="6135" max="6135" width="29" style="3" customWidth="1"/>
    <col min="6136" max="6136" width="5.42578125" style="3" customWidth="1"/>
    <col min="6137" max="6137" width="7.7109375" style="3" customWidth="1"/>
    <col min="6138" max="6141" width="7.28515625" style="3" customWidth="1"/>
    <col min="6142" max="6143" width="6.85546875" style="3" customWidth="1"/>
    <col min="6144" max="6145" width="7.7109375" style="3" customWidth="1"/>
    <col min="6146" max="6149" width="7.85546875" style="3" customWidth="1"/>
    <col min="6150" max="6389" width="9.140625" style="3"/>
    <col min="6390" max="6390" width="5.28515625" style="3" customWidth="1"/>
    <col min="6391" max="6391" width="29" style="3" customWidth="1"/>
    <col min="6392" max="6392" width="5.42578125" style="3" customWidth="1"/>
    <col min="6393" max="6393" width="7.7109375" style="3" customWidth="1"/>
    <col min="6394" max="6397" width="7.28515625" style="3" customWidth="1"/>
    <col min="6398" max="6399" width="6.85546875" style="3" customWidth="1"/>
    <col min="6400" max="6401" width="7.7109375" style="3" customWidth="1"/>
    <col min="6402" max="6405" width="7.85546875" style="3" customWidth="1"/>
    <col min="6406" max="6645" width="9.140625" style="3"/>
    <col min="6646" max="6646" width="5.28515625" style="3" customWidth="1"/>
    <col min="6647" max="6647" width="29" style="3" customWidth="1"/>
    <col min="6648" max="6648" width="5.42578125" style="3" customWidth="1"/>
    <col min="6649" max="6649" width="7.7109375" style="3" customWidth="1"/>
    <col min="6650" max="6653" width="7.28515625" style="3" customWidth="1"/>
    <col min="6654" max="6655" width="6.85546875" style="3" customWidth="1"/>
    <col min="6656" max="6657" width="7.7109375" style="3" customWidth="1"/>
    <col min="6658" max="6661" width="7.85546875" style="3" customWidth="1"/>
    <col min="6662" max="6901" width="9.140625" style="3"/>
    <col min="6902" max="6902" width="5.28515625" style="3" customWidth="1"/>
    <col min="6903" max="6903" width="29" style="3" customWidth="1"/>
    <col min="6904" max="6904" width="5.42578125" style="3" customWidth="1"/>
    <col min="6905" max="6905" width="7.7109375" style="3" customWidth="1"/>
    <col min="6906" max="6909" width="7.28515625" style="3" customWidth="1"/>
    <col min="6910" max="6911" width="6.85546875" style="3" customWidth="1"/>
    <col min="6912" max="6913" width="7.7109375" style="3" customWidth="1"/>
    <col min="6914" max="6917" width="7.85546875" style="3" customWidth="1"/>
    <col min="6918" max="7157" width="9.140625" style="3"/>
    <col min="7158" max="7158" width="5.28515625" style="3" customWidth="1"/>
    <col min="7159" max="7159" width="29" style="3" customWidth="1"/>
    <col min="7160" max="7160" width="5.42578125" style="3" customWidth="1"/>
    <col min="7161" max="7161" width="7.7109375" style="3" customWidth="1"/>
    <col min="7162" max="7165" width="7.28515625" style="3" customWidth="1"/>
    <col min="7166" max="7167" width="6.85546875" style="3" customWidth="1"/>
    <col min="7168" max="7169" width="7.7109375" style="3" customWidth="1"/>
    <col min="7170" max="7173" width="7.85546875" style="3" customWidth="1"/>
    <col min="7174" max="7413" width="9.140625" style="3"/>
    <col min="7414" max="7414" width="5.28515625" style="3" customWidth="1"/>
    <col min="7415" max="7415" width="29" style="3" customWidth="1"/>
    <col min="7416" max="7416" width="5.42578125" style="3" customWidth="1"/>
    <col min="7417" max="7417" width="7.7109375" style="3" customWidth="1"/>
    <col min="7418" max="7421" width="7.28515625" style="3" customWidth="1"/>
    <col min="7422" max="7423" width="6.85546875" style="3" customWidth="1"/>
    <col min="7424" max="7425" width="7.7109375" style="3" customWidth="1"/>
    <col min="7426" max="7429" width="7.85546875" style="3" customWidth="1"/>
    <col min="7430" max="7669" width="9.140625" style="3"/>
    <col min="7670" max="7670" width="5.28515625" style="3" customWidth="1"/>
    <col min="7671" max="7671" width="29" style="3" customWidth="1"/>
    <col min="7672" max="7672" width="5.42578125" style="3" customWidth="1"/>
    <col min="7673" max="7673" width="7.7109375" style="3" customWidth="1"/>
    <col min="7674" max="7677" width="7.28515625" style="3" customWidth="1"/>
    <col min="7678" max="7679" width="6.85546875" style="3" customWidth="1"/>
    <col min="7680" max="7681" width="7.7109375" style="3" customWidth="1"/>
    <col min="7682" max="7685" width="7.85546875" style="3" customWidth="1"/>
    <col min="7686" max="7925" width="9.140625" style="3"/>
    <col min="7926" max="7926" width="5.28515625" style="3" customWidth="1"/>
    <col min="7927" max="7927" width="29" style="3" customWidth="1"/>
    <col min="7928" max="7928" width="5.42578125" style="3" customWidth="1"/>
    <col min="7929" max="7929" width="7.7109375" style="3" customWidth="1"/>
    <col min="7930" max="7933" width="7.28515625" style="3" customWidth="1"/>
    <col min="7934" max="7935" width="6.85546875" style="3" customWidth="1"/>
    <col min="7936" max="7937" width="7.7109375" style="3" customWidth="1"/>
    <col min="7938" max="7941" width="7.85546875" style="3" customWidth="1"/>
    <col min="7942" max="8181" width="9.140625" style="3"/>
    <col min="8182" max="8182" width="5.28515625" style="3" customWidth="1"/>
    <col min="8183" max="8183" width="29" style="3" customWidth="1"/>
    <col min="8184" max="8184" width="5.42578125" style="3" customWidth="1"/>
    <col min="8185" max="8185" width="7.7109375" style="3" customWidth="1"/>
    <col min="8186" max="8189" width="7.28515625" style="3" customWidth="1"/>
    <col min="8190" max="8191" width="6.85546875" style="3" customWidth="1"/>
    <col min="8192" max="8193" width="7.7109375" style="3" customWidth="1"/>
    <col min="8194" max="8197" width="7.85546875" style="3" customWidth="1"/>
    <col min="8198" max="8437" width="9.140625" style="3"/>
    <col min="8438" max="8438" width="5.28515625" style="3" customWidth="1"/>
    <col min="8439" max="8439" width="29" style="3" customWidth="1"/>
    <col min="8440" max="8440" width="5.42578125" style="3" customWidth="1"/>
    <col min="8441" max="8441" width="7.7109375" style="3" customWidth="1"/>
    <col min="8442" max="8445" width="7.28515625" style="3" customWidth="1"/>
    <col min="8446" max="8447" width="6.85546875" style="3" customWidth="1"/>
    <col min="8448" max="8449" width="7.7109375" style="3" customWidth="1"/>
    <col min="8450" max="8453" width="7.85546875" style="3" customWidth="1"/>
    <col min="8454" max="8693" width="9.140625" style="3"/>
    <col min="8694" max="8694" width="5.28515625" style="3" customWidth="1"/>
    <col min="8695" max="8695" width="29" style="3" customWidth="1"/>
    <col min="8696" max="8696" width="5.42578125" style="3" customWidth="1"/>
    <col min="8697" max="8697" width="7.7109375" style="3" customWidth="1"/>
    <col min="8698" max="8701" width="7.28515625" style="3" customWidth="1"/>
    <col min="8702" max="8703" width="6.85546875" style="3" customWidth="1"/>
    <col min="8704" max="8705" width="7.7109375" style="3" customWidth="1"/>
    <col min="8706" max="8709" width="7.85546875" style="3" customWidth="1"/>
    <col min="8710" max="8949" width="9.140625" style="3"/>
    <col min="8950" max="8950" width="5.28515625" style="3" customWidth="1"/>
    <col min="8951" max="8951" width="29" style="3" customWidth="1"/>
    <col min="8952" max="8952" width="5.42578125" style="3" customWidth="1"/>
    <col min="8953" max="8953" width="7.7109375" style="3" customWidth="1"/>
    <col min="8954" max="8957" width="7.28515625" style="3" customWidth="1"/>
    <col min="8958" max="8959" width="6.85546875" style="3" customWidth="1"/>
    <col min="8960" max="8961" width="7.7109375" style="3" customWidth="1"/>
    <col min="8962" max="8965" width="7.85546875" style="3" customWidth="1"/>
    <col min="8966" max="9205" width="9.140625" style="3"/>
    <col min="9206" max="9206" width="5.28515625" style="3" customWidth="1"/>
    <col min="9207" max="9207" width="29" style="3" customWidth="1"/>
    <col min="9208" max="9208" width="5.42578125" style="3" customWidth="1"/>
    <col min="9209" max="9209" width="7.7109375" style="3" customWidth="1"/>
    <col min="9210" max="9213" width="7.28515625" style="3" customWidth="1"/>
    <col min="9214" max="9215" width="6.85546875" style="3" customWidth="1"/>
    <col min="9216" max="9217" width="7.7109375" style="3" customWidth="1"/>
    <col min="9218" max="9221" width="7.85546875" style="3" customWidth="1"/>
    <col min="9222" max="9461" width="9.140625" style="3"/>
    <col min="9462" max="9462" width="5.28515625" style="3" customWidth="1"/>
    <col min="9463" max="9463" width="29" style="3" customWidth="1"/>
    <col min="9464" max="9464" width="5.42578125" style="3" customWidth="1"/>
    <col min="9465" max="9465" width="7.7109375" style="3" customWidth="1"/>
    <col min="9466" max="9469" width="7.28515625" style="3" customWidth="1"/>
    <col min="9470" max="9471" width="6.85546875" style="3" customWidth="1"/>
    <col min="9472" max="9473" width="7.7109375" style="3" customWidth="1"/>
    <col min="9474" max="9477" width="7.85546875" style="3" customWidth="1"/>
    <col min="9478" max="9717" width="9.140625" style="3"/>
    <col min="9718" max="9718" width="5.28515625" style="3" customWidth="1"/>
    <col min="9719" max="9719" width="29" style="3" customWidth="1"/>
    <col min="9720" max="9720" width="5.42578125" style="3" customWidth="1"/>
    <col min="9721" max="9721" width="7.7109375" style="3" customWidth="1"/>
    <col min="9722" max="9725" width="7.28515625" style="3" customWidth="1"/>
    <col min="9726" max="9727" width="6.85546875" style="3" customWidth="1"/>
    <col min="9728" max="9729" width="7.7109375" style="3" customWidth="1"/>
    <col min="9730" max="9733" width="7.85546875" style="3" customWidth="1"/>
    <col min="9734" max="9973" width="9.140625" style="3"/>
    <col min="9974" max="9974" width="5.28515625" style="3" customWidth="1"/>
    <col min="9975" max="9975" width="29" style="3" customWidth="1"/>
    <col min="9976" max="9976" width="5.42578125" style="3" customWidth="1"/>
    <col min="9977" max="9977" width="7.7109375" style="3" customWidth="1"/>
    <col min="9978" max="9981" width="7.28515625" style="3" customWidth="1"/>
    <col min="9982" max="9983" width="6.85546875" style="3" customWidth="1"/>
    <col min="9984" max="9985" width="7.7109375" style="3" customWidth="1"/>
    <col min="9986" max="9989" width="7.85546875" style="3" customWidth="1"/>
    <col min="9990" max="10229" width="9.140625" style="3"/>
    <col min="10230" max="10230" width="5.28515625" style="3" customWidth="1"/>
    <col min="10231" max="10231" width="29" style="3" customWidth="1"/>
    <col min="10232" max="10232" width="5.42578125" style="3" customWidth="1"/>
    <col min="10233" max="10233" width="7.7109375" style="3" customWidth="1"/>
    <col min="10234" max="10237" width="7.28515625" style="3" customWidth="1"/>
    <col min="10238" max="10239" width="6.85546875" style="3" customWidth="1"/>
    <col min="10240" max="10241" width="7.7109375" style="3" customWidth="1"/>
    <col min="10242" max="10245" width="7.85546875" style="3" customWidth="1"/>
    <col min="10246" max="10485" width="9.140625" style="3"/>
    <col min="10486" max="10486" width="5.28515625" style="3" customWidth="1"/>
    <col min="10487" max="10487" width="29" style="3" customWidth="1"/>
    <col min="10488" max="10488" width="5.42578125" style="3" customWidth="1"/>
    <col min="10489" max="10489" width="7.7109375" style="3" customWidth="1"/>
    <col min="10490" max="10493" width="7.28515625" style="3" customWidth="1"/>
    <col min="10494" max="10495" width="6.85546875" style="3" customWidth="1"/>
    <col min="10496" max="10497" width="7.7109375" style="3" customWidth="1"/>
    <col min="10498" max="10501" width="7.85546875" style="3" customWidth="1"/>
    <col min="10502" max="10741" width="9.140625" style="3"/>
    <col min="10742" max="10742" width="5.28515625" style="3" customWidth="1"/>
    <col min="10743" max="10743" width="29" style="3" customWidth="1"/>
    <col min="10744" max="10744" width="5.42578125" style="3" customWidth="1"/>
    <col min="10745" max="10745" width="7.7109375" style="3" customWidth="1"/>
    <col min="10746" max="10749" width="7.28515625" style="3" customWidth="1"/>
    <col min="10750" max="10751" width="6.85546875" style="3" customWidth="1"/>
    <col min="10752" max="10753" width="7.7109375" style="3" customWidth="1"/>
    <col min="10754" max="10757" width="7.85546875" style="3" customWidth="1"/>
    <col min="10758" max="10997" width="9.140625" style="3"/>
    <col min="10998" max="10998" width="5.28515625" style="3" customWidth="1"/>
    <col min="10999" max="10999" width="29" style="3" customWidth="1"/>
    <col min="11000" max="11000" width="5.42578125" style="3" customWidth="1"/>
    <col min="11001" max="11001" width="7.7109375" style="3" customWidth="1"/>
    <col min="11002" max="11005" width="7.28515625" style="3" customWidth="1"/>
    <col min="11006" max="11007" width="6.85546875" style="3" customWidth="1"/>
    <col min="11008" max="11009" width="7.7109375" style="3" customWidth="1"/>
    <col min="11010" max="11013" width="7.85546875" style="3" customWidth="1"/>
    <col min="11014" max="11253" width="9.140625" style="3"/>
    <col min="11254" max="11254" width="5.28515625" style="3" customWidth="1"/>
    <col min="11255" max="11255" width="29" style="3" customWidth="1"/>
    <col min="11256" max="11256" width="5.42578125" style="3" customWidth="1"/>
    <col min="11257" max="11257" width="7.7109375" style="3" customWidth="1"/>
    <col min="11258" max="11261" width="7.28515625" style="3" customWidth="1"/>
    <col min="11262" max="11263" width="6.85546875" style="3" customWidth="1"/>
    <col min="11264" max="11265" width="7.7109375" style="3" customWidth="1"/>
    <col min="11266" max="11269" width="7.85546875" style="3" customWidth="1"/>
    <col min="11270" max="11509" width="9.140625" style="3"/>
    <col min="11510" max="11510" width="5.28515625" style="3" customWidth="1"/>
    <col min="11511" max="11511" width="29" style="3" customWidth="1"/>
    <col min="11512" max="11512" width="5.42578125" style="3" customWidth="1"/>
    <col min="11513" max="11513" width="7.7109375" style="3" customWidth="1"/>
    <col min="11514" max="11517" width="7.28515625" style="3" customWidth="1"/>
    <col min="11518" max="11519" width="6.85546875" style="3" customWidth="1"/>
    <col min="11520" max="11521" width="7.7109375" style="3" customWidth="1"/>
    <col min="11522" max="11525" width="7.85546875" style="3" customWidth="1"/>
    <col min="11526" max="11765" width="9.140625" style="3"/>
    <col min="11766" max="11766" width="5.28515625" style="3" customWidth="1"/>
    <col min="11767" max="11767" width="29" style="3" customWidth="1"/>
    <col min="11768" max="11768" width="5.42578125" style="3" customWidth="1"/>
    <col min="11769" max="11769" width="7.7109375" style="3" customWidth="1"/>
    <col min="11770" max="11773" width="7.28515625" style="3" customWidth="1"/>
    <col min="11774" max="11775" width="6.85546875" style="3" customWidth="1"/>
    <col min="11776" max="11777" width="7.7109375" style="3" customWidth="1"/>
    <col min="11778" max="11781" width="7.85546875" style="3" customWidth="1"/>
    <col min="11782" max="12021" width="9.140625" style="3"/>
    <col min="12022" max="12022" width="5.28515625" style="3" customWidth="1"/>
    <col min="12023" max="12023" width="29" style="3" customWidth="1"/>
    <col min="12024" max="12024" width="5.42578125" style="3" customWidth="1"/>
    <col min="12025" max="12025" width="7.7109375" style="3" customWidth="1"/>
    <col min="12026" max="12029" width="7.28515625" style="3" customWidth="1"/>
    <col min="12030" max="12031" width="6.85546875" style="3" customWidth="1"/>
    <col min="12032" max="12033" width="7.7109375" style="3" customWidth="1"/>
    <col min="12034" max="12037" width="7.85546875" style="3" customWidth="1"/>
    <col min="12038" max="12277" width="9.140625" style="3"/>
    <col min="12278" max="12278" width="5.28515625" style="3" customWidth="1"/>
    <col min="12279" max="12279" width="29" style="3" customWidth="1"/>
    <col min="12280" max="12280" width="5.42578125" style="3" customWidth="1"/>
    <col min="12281" max="12281" width="7.7109375" style="3" customWidth="1"/>
    <col min="12282" max="12285" width="7.28515625" style="3" customWidth="1"/>
    <col min="12286" max="12287" width="6.85546875" style="3" customWidth="1"/>
    <col min="12288" max="12289" width="7.7109375" style="3" customWidth="1"/>
    <col min="12290" max="12293" width="7.85546875" style="3" customWidth="1"/>
    <col min="12294" max="12533" width="9.140625" style="3"/>
    <col min="12534" max="12534" width="5.28515625" style="3" customWidth="1"/>
    <col min="12535" max="12535" width="29" style="3" customWidth="1"/>
    <col min="12536" max="12536" width="5.42578125" style="3" customWidth="1"/>
    <col min="12537" max="12537" width="7.7109375" style="3" customWidth="1"/>
    <col min="12538" max="12541" width="7.28515625" style="3" customWidth="1"/>
    <col min="12542" max="12543" width="6.85546875" style="3" customWidth="1"/>
    <col min="12544" max="12545" width="7.7109375" style="3" customWidth="1"/>
    <col min="12546" max="12549" width="7.85546875" style="3" customWidth="1"/>
    <col min="12550" max="12789" width="9.140625" style="3"/>
    <col min="12790" max="12790" width="5.28515625" style="3" customWidth="1"/>
    <col min="12791" max="12791" width="29" style="3" customWidth="1"/>
    <col min="12792" max="12792" width="5.42578125" style="3" customWidth="1"/>
    <col min="12793" max="12793" width="7.7109375" style="3" customWidth="1"/>
    <col min="12794" max="12797" width="7.28515625" style="3" customWidth="1"/>
    <col min="12798" max="12799" width="6.85546875" style="3" customWidth="1"/>
    <col min="12800" max="12801" width="7.7109375" style="3" customWidth="1"/>
    <col min="12802" max="12805" width="7.85546875" style="3" customWidth="1"/>
    <col min="12806" max="13045" width="9.140625" style="3"/>
    <col min="13046" max="13046" width="5.28515625" style="3" customWidth="1"/>
    <col min="13047" max="13047" width="29" style="3" customWidth="1"/>
    <col min="13048" max="13048" width="5.42578125" style="3" customWidth="1"/>
    <col min="13049" max="13049" width="7.7109375" style="3" customWidth="1"/>
    <col min="13050" max="13053" width="7.28515625" style="3" customWidth="1"/>
    <col min="13054" max="13055" width="6.85546875" style="3" customWidth="1"/>
    <col min="13056" max="13057" width="7.7109375" style="3" customWidth="1"/>
    <col min="13058" max="13061" width="7.85546875" style="3" customWidth="1"/>
    <col min="13062" max="13301" width="9.140625" style="3"/>
    <col min="13302" max="13302" width="5.28515625" style="3" customWidth="1"/>
    <col min="13303" max="13303" width="29" style="3" customWidth="1"/>
    <col min="13304" max="13304" width="5.42578125" style="3" customWidth="1"/>
    <col min="13305" max="13305" width="7.7109375" style="3" customWidth="1"/>
    <col min="13306" max="13309" width="7.28515625" style="3" customWidth="1"/>
    <col min="13310" max="13311" width="6.85546875" style="3" customWidth="1"/>
    <col min="13312" max="13313" width="7.7109375" style="3" customWidth="1"/>
    <col min="13314" max="13317" width="7.85546875" style="3" customWidth="1"/>
    <col min="13318" max="13557" width="9.140625" style="3"/>
    <col min="13558" max="13558" width="5.28515625" style="3" customWidth="1"/>
    <col min="13559" max="13559" width="29" style="3" customWidth="1"/>
    <col min="13560" max="13560" width="5.42578125" style="3" customWidth="1"/>
    <col min="13561" max="13561" width="7.7109375" style="3" customWidth="1"/>
    <col min="13562" max="13565" width="7.28515625" style="3" customWidth="1"/>
    <col min="13566" max="13567" width="6.85546875" style="3" customWidth="1"/>
    <col min="13568" max="13569" width="7.7109375" style="3" customWidth="1"/>
    <col min="13570" max="13573" width="7.85546875" style="3" customWidth="1"/>
    <col min="13574" max="13813" width="9.140625" style="3"/>
    <col min="13814" max="13814" width="5.28515625" style="3" customWidth="1"/>
    <col min="13815" max="13815" width="29" style="3" customWidth="1"/>
    <col min="13816" max="13816" width="5.42578125" style="3" customWidth="1"/>
    <col min="13817" max="13817" width="7.7109375" style="3" customWidth="1"/>
    <col min="13818" max="13821" width="7.28515625" style="3" customWidth="1"/>
    <col min="13822" max="13823" width="6.85546875" style="3" customWidth="1"/>
    <col min="13824" max="13825" width="7.7109375" style="3" customWidth="1"/>
    <col min="13826" max="13829" width="7.85546875" style="3" customWidth="1"/>
    <col min="13830" max="14069" width="9.140625" style="3"/>
    <col min="14070" max="14070" width="5.28515625" style="3" customWidth="1"/>
    <col min="14071" max="14071" width="29" style="3" customWidth="1"/>
    <col min="14072" max="14072" width="5.42578125" style="3" customWidth="1"/>
    <col min="14073" max="14073" width="7.7109375" style="3" customWidth="1"/>
    <col min="14074" max="14077" width="7.28515625" style="3" customWidth="1"/>
    <col min="14078" max="14079" width="6.85546875" style="3" customWidth="1"/>
    <col min="14080" max="14081" width="7.7109375" style="3" customWidth="1"/>
    <col min="14082" max="14085" width="7.85546875" style="3" customWidth="1"/>
    <col min="14086" max="14325" width="9.140625" style="3"/>
    <col min="14326" max="14326" width="5.28515625" style="3" customWidth="1"/>
    <col min="14327" max="14327" width="29" style="3" customWidth="1"/>
    <col min="14328" max="14328" width="5.42578125" style="3" customWidth="1"/>
    <col min="14329" max="14329" width="7.7109375" style="3" customWidth="1"/>
    <col min="14330" max="14333" width="7.28515625" style="3" customWidth="1"/>
    <col min="14334" max="14335" width="6.85546875" style="3" customWidth="1"/>
    <col min="14336" max="14337" width="7.7109375" style="3" customWidth="1"/>
    <col min="14338" max="14341" width="7.85546875" style="3" customWidth="1"/>
    <col min="14342" max="14581" width="9.140625" style="3"/>
    <col min="14582" max="14582" width="5.28515625" style="3" customWidth="1"/>
    <col min="14583" max="14583" width="29" style="3" customWidth="1"/>
    <col min="14584" max="14584" width="5.42578125" style="3" customWidth="1"/>
    <col min="14585" max="14585" width="7.7109375" style="3" customWidth="1"/>
    <col min="14586" max="14589" width="7.28515625" style="3" customWidth="1"/>
    <col min="14590" max="14591" width="6.85546875" style="3" customWidth="1"/>
    <col min="14592" max="14593" width="7.7109375" style="3" customWidth="1"/>
    <col min="14594" max="14597" width="7.85546875" style="3" customWidth="1"/>
    <col min="14598" max="14837" width="9.140625" style="3"/>
    <col min="14838" max="14838" width="5.28515625" style="3" customWidth="1"/>
    <col min="14839" max="14839" width="29" style="3" customWidth="1"/>
    <col min="14840" max="14840" width="5.42578125" style="3" customWidth="1"/>
    <col min="14841" max="14841" width="7.7109375" style="3" customWidth="1"/>
    <col min="14842" max="14845" width="7.28515625" style="3" customWidth="1"/>
    <col min="14846" max="14847" width="6.85546875" style="3" customWidth="1"/>
    <col min="14848" max="14849" width="7.7109375" style="3" customWidth="1"/>
    <col min="14850" max="14853" width="7.85546875" style="3" customWidth="1"/>
    <col min="14854" max="15093" width="9.140625" style="3"/>
    <col min="15094" max="15094" width="5.28515625" style="3" customWidth="1"/>
    <col min="15095" max="15095" width="29" style="3" customWidth="1"/>
    <col min="15096" max="15096" width="5.42578125" style="3" customWidth="1"/>
    <col min="15097" max="15097" width="7.7109375" style="3" customWidth="1"/>
    <col min="15098" max="15101" width="7.28515625" style="3" customWidth="1"/>
    <col min="15102" max="15103" width="6.85546875" style="3" customWidth="1"/>
    <col min="15104" max="15105" width="7.7109375" style="3" customWidth="1"/>
    <col min="15106" max="15109" width="7.85546875" style="3" customWidth="1"/>
    <col min="15110" max="15349" width="9.140625" style="3"/>
    <col min="15350" max="15350" width="5.28515625" style="3" customWidth="1"/>
    <col min="15351" max="15351" width="29" style="3" customWidth="1"/>
    <col min="15352" max="15352" width="5.42578125" style="3" customWidth="1"/>
    <col min="15353" max="15353" width="7.7109375" style="3" customWidth="1"/>
    <col min="15354" max="15357" width="7.28515625" style="3" customWidth="1"/>
    <col min="15358" max="15359" width="6.85546875" style="3" customWidth="1"/>
    <col min="15360" max="15361" width="7.7109375" style="3" customWidth="1"/>
    <col min="15362" max="15365" width="7.85546875" style="3" customWidth="1"/>
    <col min="15366" max="15605" width="9.140625" style="3"/>
    <col min="15606" max="15606" width="5.28515625" style="3" customWidth="1"/>
    <col min="15607" max="15607" width="29" style="3" customWidth="1"/>
    <col min="15608" max="15608" width="5.42578125" style="3" customWidth="1"/>
    <col min="15609" max="15609" width="7.7109375" style="3" customWidth="1"/>
    <col min="15610" max="15613" width="7.28515625" style="3" customWidth="1"/>
    <col min="15614" max="15615" width="6.85546875" style="3" customWidth="1"/>
    <col min="15616" max="15617" width="7.7109375" style="3" customWidth="1"/>
    <col min="15618" max="15621" width="7.85546875" style="3" customWidth="1"/>
    <col min="15622" max="15861" width="9.140625" style="3"/>
    <col min="15862" max="15862" width="5.28515625" style="3" customWidth="1"/>
    <col min="15863" max="15863" width="29" style="3" customWidth="1"/>
    <col min="15864" max="15864" width="5.42578125" style="3" customWidth="1"/>
    <col min="15865" max="15865" width="7.7109375" style="3" customWidth="1"/>
    <col min="15866" max="15869" width="7.28515625" style="3" customWidth="1"/>
    <col min="15870" max="15871" width="6.85546875" style="3" customWidth="1"/>
    <col min="15872" max="15873" width="7.7109375" style="3" customWidth="1"/>
    <col min="15874" max="15877" width="7.85546875" style="3" customWidth="1"/>
    <col min="15878" max="16117" width="9.140625" style="3"/>
    <col min="16118" max="16118" width="5.28515625" style="3" customWidth="1"/>
    <col min="16119" max="16119" width="29" style="3" customWidth="1"/>
    <col min="16120" max="16120" width="5.42578125" style="3" customWidth="1"/>
    <col min="16121" max="16121" width="7.7109375" style="3" customWidth="1"/>
    <col min="16122" max="16125" width="7.28515625" style="3" customWidth="1"/>
    <col min="16126" max="16127" width="6.85546875" style="3" customWidth="1"/>
    <col min="16128" max="16129" width="7.7109375" style="3" customWidth="1"/>
    <col min="16130" max="16133" width="7.85546875" style="3" customWidth="1"/>
    <col min="16134" max="16374" width="9.140625" style="3"/>
    <col min="16375" max="16382" width="9.140625" style="3" customWidth="1"/>
    <col min="16383" max="16384" width="9.140625" style="3"/>
  </cols>
  <sheetData>
    <row r="1" spans="1:7" ht="20.25" customHeight="1">
      <c r="E1" s="223" t="s">
        <v>90</v>
      </c>
      <c r="F1" s="224"/>
      <c r="G1" s="224"/>
    </row>
    <row r="2" spans="1:7" ht="17.25" customHeight="1">
      <c r="E2" s="223" t="s">
        <v>46</v>
      </c>
      <c r="F2" s="223"/>
      <c r="G2" s="223"/>
    </row>
    <row r="3" spans="1:7" ht="16.899999999999999" customHeight="1">
      <c r="E3" s="223" t="s">
        <v>146</v>
      </c>
      <c r="F3" s="223"/>
      <c r="G3" s="223"/>
    </row>
    <row r="4" spans="1:7" ht="10.5" customHeight="1">
      <c r="F4" s="64"/>
      <c r="G4" s="64"/>
    </row>
    <row r="5" spans="1:7" ht="18.75" customHeight="1">
      <c r="A5" s="233" t="s">
        <v>150</v>
      </c>
      <c r="B5" s="234"/>
      <c r="C5" s="234"/>
      <c r="D5" s="234"/>
      <c r="E5" s="234"/>
      <c r="F5" s="234"/>
      <c r="G5" s="234"/>
    </row>
    <row r="6" spans="1:7" ht="16.5" customHeight="1">
      <c r="A6" s="234"/>
      <c r="B6" s="234"/>
      <c r="C6" s="234"/>
      <c r="D6" s="234"/>
      <c r="E6" s="234"/>
      <c r="F6" s="234"/>
      <c r="G6" s="234"/>
    </row>
    <row r="7" spans="1:7" ht="18.75" hidden="1" customHeight="1">
      <c r="A7" s="234"/>
      <c r="B7" s="234"/>
      <c r="C7" s="234"/>
      <c r="D7" s="234"/>
      <c r="E7" s="234"/>
      <c r="F7" s="234"/>
      <c r="G7" s="234"/>
    </row>
    <row r="8" spans="1:7" ht="23.25" customHeight="1">
      <c r="A8" s="225" t="s">
        <v>164</v>
      </c>
      <c r="B8" s="225"/>
      <c r="C8" s="225"/>
      <c r="D8" s="225"/>
      <c r="E8" s="72"/>
      <c r="F8" s="4"/>
      <c r="G8" s="58"/>
    </row>
    <row r="9" spans="1:7" s="9" customFormat="1" ht="16.899999999999999" customHeight="1">
      <c r="A9" s="6"/>
      <c r="B9" s="4"/>
      <c r="C9" s="4"/>
      <c r="D9" s="7"/>
      <c r="E9" s="7"/>
      <c r="F9" s="7"/>
      <c r="G9" s="8"/>
    </row>
    <row r="10" spans="1:7" s="10" customFormat="1" ht="13.15" customHeight="1">
      <c r="A10" s="226" t="s">
        <v>2</v>
      </c>
      <c r="B10" s="227" t="s">
        <v>3</v>
      </c>
      <c r="C10" s="228" t="s">
        <v>58</v>
      </c>
      <c r="D10" s="228" t="s">
        <v>56</v>
      </c>
      <c r="E10" s="228" t="s">
        <v>55</v>
      </c>
      <c r="F10" s="228" t="s">
        <v>54</v>
      </c>
      <c r="G10" s="60" t="s">
        <v>45</v>
      </c>
    </row>
    <row r="11" spans="1:7" s="10" customFormat="1" ht="34.5" customHeight="1">
      <c r="A11" s="226"/>
      <c r="B11" s="227"/>
      <c r="C11" s="229"/>
      <c r="D11" s="229"/>
      <c r="E11" s="229"/>
      <c r="F11" s="229"/>
      <c r="G11" s="231" t="s">
        <v>149</v>
      </c>
    </row>
    <row r="12" spans="1:7" s="10" customFormat="1" ht="34.9" customHeight="1">
      <c r="A12" s="226"/>
      <c r="B12" s="227"/>
      <c r="C12" s="230"/>
      <c r="D12" s="230"/>
      <c r="E12" s="230"/>
      <c r="F12" s="230"/>
      <c r="G12" s="232"/>
    </row>
    <row r="13" spans="1:7" s="12" customFormat="1" ht="12" customHeight="1">
      <c r="A13" s="61">
        <v>1</v>
      </c>
      <c r="B13" s="62">
        <v>2</v>
      </c>
      <c r="C13" s="63">
        <v>3</v>
      </c>
      <c r="D13" s="63">
        <v>4</v>
      </c>
      <c r="E13" s="63">
        <v>5</v>
      </c>
      <c r="F13" s="63">
        <v>6</v>
      </c>
      <c r="G13" s="59">
        <v>7</v>
      </c>
    </row>
    <row r="14" spans="1:7" ht="16.5" customHeight="1">
      <c r="A14" s="34" t="s">
        <v>43</v>
      </c>
      <c r="B14" s="16" t="s">
        <v>42</v>
      </c>
      <c r="C14" s="17">
        <f>C15+C20+C36+C39+C43+C52+C55+C58</f>
        <v>13711100</v>
      </c>
      <c r="D14" s="17">
        <f>D15+D20+D36+D39+D43+D52+D55+D58</f>
        <v>2926600</v>
      </c>
      <c r="E14" s="17">
        <f>E15+E20+E36+E39+E43+E52+E55+E58</f>
        <v>1578100</v>
      </c>
      <c r="F14" s="17">
        <f>F15+F20+F36+F39+F43+F52+F55+F58</f>
        <v>1154700</v>
      </c>
      <c r="G14" s="17">
        <f>G15+G20+G36+G39+G43+G52+G55+G58</f>
        <v>19370500</v>
      </c>
    </row>
    <row r="15" spans="1:7" ht="16.899999999999999" customHeight="1">
      <c r="A15" s="35" t="s">
        <v>5</v>
      </c>
      <c r="B15" s="18" t="s">
        <v>51</v>
      </c>
      <c r="C15" s="19">
        <f>SUM(C16:C19)</f>
        <v>10574850</v>
      </c>
      <c r="D15" s="19">
        <f t="shared" ref="D15:G15" si="0">SUM(D16:D19)</f>
        <v>0</v>
      </c>
      <c r="E15" s="19">
        <f t="shared" si="0"/>
        <v>403500</v>
      </c>
      <c r="F15" s="19">
        <f t="shared" si="0"/>
        <v>714770</v>
      </c>
      <c r="G15" s="19">
        <f t="shared" si="0"/>
        <v>11693120</v>
      </c>
    </row>
    <row r="16" spans="1:7" ht="10.5" customHeight="1">
      <c r="A16" s="36" t="s">
        <v>0</v>
      </c>
      <c r="B16" s="13"/>
      <c r="C16" s="14"/>
      <c r="D16" s="14"/>
      <c r="E16" s="14"/>
      <c r="F16" s="20"/>
      <c r="G16" s="37"/>
    </row>
    <row r="17" spans="1:7" ht="13.5" customHeight="1">
      <c r="A17" s="65" t="s">
        <v>6</v>
      </c>
      <c r="B17" s="21" t="s">
        <v>51</v>
      </c>
      <c r="C17" s="14">
        <v>8197560</v>
      </c>
      <c r="D17" s="14"/>
      <c r="E17" s="14">
        <v>312800</v>
      </c>
      <c r="F17" s="22">
        <v>554080</v>
      </c>
      <c r="G17" s="38">
        <f>SUM(C17:F17)</f>
        <v>9064440</v>
      </c>
    </row>
    <row r="18" spans="1:7" ht="24.75" customHeight="1">
      <c r="A18" s="66" t="s">
        <v>7</v>
      </c>
      <c r="B18" s="11" t="s">
        <v>51</v>
      </c>
      <c r="C18" s="14">
        <v>2377290</v>
      </c>
      <c r="D18" s="14"/>
      <c r="E18" s="14">
        <v>90700</v>
      </c>
      <c r="F18" s="22">
        <v>160690</v>
      </c>
      <c r="G18" s="38">
        <f t="shared" ref="G18:G19" si="1">SUM(C18:F18)</f>
        <v>2628680</v>
      </c>
    </row>
    <row r="19" spans="1:7" ht="23.25" customHeight="1">
      <c r="A19" s="67" t="s">
        <v>8</v>
      </c>
      <c r="B19" s="11" t="s">
        <v>51</v>
      </c>
      <c r="C19" s="14"/>
      <c r="D19" s="14"/>
      <c r="E19" s="14"/>
      <c r="F19" s="22"/>
      <c r="G19" s="38">
        <f t="shared" si="1"/>
        <v>0</v>
      </c>
    </row>
    <row r="20" spans="1:7" s="15" customFormat="1" ht="24" customHeight="1">
      <c r="A20" s="40" t="s">
        <v>9</v>
      </c>
      <c r="B20" s="24" t="s">
        <v>51</v>
      </c>
      <c r="C20" s="25">
        <f t="shared" ref="C20:G20" si="2">SUM(C21:C35)</f>
        <v>2675250</v>
      </c>
      <c r="D20" s="25">
        <f t="shared" si="2"/>
        <v>0</v>
      </c>
      <c r="E20" s="25">
        <f t="shared" si="2"/>
        <v>15000</v>
      </c>
      <c r="F20" s="25">
        <f t="shared" si="2"/>
        <v>398100</v>
      </c>
      <c r="G20" s="25">
        <f t="shared" si="2"/>
        <v>3088350</v>
      </c>
    </row>
    <row r="21" spans="1:7" ht="14.25" customHeight="1">
      <c r="A21" s="68" t="s">
        <v>10</v>
      </c>
      <c r="B21" s="13" t="s">
        <v>51</v>
      </c>
      <c r="C21" s="14">
        <v>1400300</v>
      </c>
      <c r="D21" s="14"/>
      <c r="E21" s="14"/>
      <c r="F21" s="22">
        <v>395300</v>
      </c>
      <c r="G21" s="38">
        <f t="shared" ref="G21:G60" si="3">SUM(C21:F21)</f>
        <v>1795600</v>
      </c>
    </row>
    <row r="22" spans="1:7" ht="17.25" customHeight="1">
      <c r="A22" s="68" t="s">
        <v>11</v>
      </c>
      <c r="B22" s="13" t="s">
        <v>51</v>
      </c>
      <c r="C22" s="14">
        <v>62400</v>
      </c>
      <c r="D22" s="14"/>
      <c r="E22" s="14"/>
      <c r="F22" s="20"/>
      <c r="G22" s="38">
        <f t="shared" si="3"/>
        <v>62400</v>
      </c>
    </row>
    <row r="23" spans="1:7" ht="14.25" customHeight="1">
      <c r="A23" s="68" t="s">
        <v>12</v>
      </c>
      <c r="B23" s="13" t="s">
        <v>42</v>
      </c>
      <c r="C23" s="14"/>
      <c r="D23" s="14"/>
      <c r="E23" s="14"/>
      <c r="F23" s="22"/>
      <c r="G23" s="38">
        <f t="shared" si="3"/>
        <v>0</v>
      </c>
    </row>
    <row r="24" spans="1:7" ht="14.25" customHeight="1">
      <c r="A24" s="68" t="s">
        <v>13</v>
      </c>
      <c r="B24" s="13" t="s">
        <v>51</v>
      </c>
      <c r="C24" s="14">
        <v>15000</v>
      </c>
      <c r="D24" s="14"/>
      <c r="E24" s="14"/>
      <c r="F24" s="20"/>
      <c r="G24" s="38">
        <f t="shared" si="3"/>
        <v>15000</v>
      </c>
    </row>
    <row r="25" spans="1:7" ht="13.5" customHeight="1">
      <c r="A25" s="68" t="s">
        <v>14</v>
      </c>
      <c r="B25" s="13" t="s">
        <v>51</v>
      </c>
      <c r="C25" s="14">
        <v>1142920</v>
      </c>
      <c r="D25" s="14"/>
      <c r="E25" s="14">
        <v>10000</v>
      </c>
      <c r="F25" s="20"/>
      <c r="G25" s="38">
        <f t="shared" si="3"/>
        <v>1152920</v>
      </c>
    </row>
    <row r="26" spans="1:7" ht="13.5" customHeight="1">
      <c r="A26" s="68" t="s">
        <v>15</v>
      </c>
      <c r="B26" s="13" t="s">
        <v>42</v>
      </c>
      <c r="C26" s="14">
        <v>8000</v>
      </c>
      <c r="D26" s="14"/>
      <c r="E26" s="14"/>
      <c r="F26" s="22"/>
      <c r="G26" s="38">
        <f t="shared" si="3"/>
        <v>8000</v>
      </c>
    </row>
    <row r="27" spans="1:7" ht="14.25" customHeight="1">
      <c r="A27" s="68" t="s">
        <v>16</v>
      </c>
      <c r="B27" s="13" t="s">
        <v>51</v>
      </c>
      <c r="C27" s="14">
        <v>10000</v>
      </c>
      <c r="D27" s="22"/>
      <c r="E27" s="22"/>
      <c r="F27" s="26"/>
      <c r="G27" s="38">
        <f t="shared" si="3"/>
        <v>10000</v>
      </c>
    </row>
    <row r="28" spans="1:7" ht="15" customHeight="1">
      <c r="A28" s="68" t="s">
        <v>17</v>
      </c>
      <c r="B28" s="13" t="s">
        <v>42</v>
      </c>
      <c r="C28" s="14">
        <v>8000</v>
      </c>
      <c r="D28" s="22"/>
      <c r="E28" s="22"/>
      <c r="F28" s="22"/>
      <c r="G28" s="38">
        <f t="shared" si="3"/>
        <v>8000</v>
      </c>
    </row>
    <row r="29" spans="1:7" ht="15" customHeight="1">
      <c r="A29" s="68" t="s">
        <v>18</v>
      </c>
      <c r="B29" s="13" t="s">
        <v>51</v>
      </c>
      <c r="C29" s="14"/>
      <c r="D29" s="22"/>
      <c r="E29" s="22"/>
      <c r="F29" s="22"/>
      <c r="G29" s="38">
        <f t="shared" si="3"/>
        <v>0</v>
      </c>
    </row>
    <row r="30" spans="1:7" ht="15" customHeight="1">
      <c r="A30" s="68" t="s">
        <v>19</v>
      </c>
      <c r="B30" s="13" t="s">
        <v>42</v>
      </c>
      <c r="C30" s="14">
        <v>26630</v>
      </c>
      <c r="D30" s="22"/>
      <c r="E30" s="22"/>
      <c r="F30" s="22">
        <v>2800</v>
      </c>
      <c r="G30" s="38">
        <f t="shared" si="3"/>
        <v>29430</v>
      </c>
    </row>
    <row r="31" spans="1:7" ht="15" customHeight="1">
      <c r="A31" s="68" t="s">
        <v>20</v>
      </c>
      <c r="B31" s="13" t="s">
        <v>51</v>
      </c>
      <c r="C31" s="14"/>
      <c r="D31" s="22"/>
      <c r="E31" s="22"/>
      <c r="F31" s="22"/>
      <c r="G31" s="38">
        <f t="shared" si="3"/>
        <v>0</v>
      </c>
    </row>
    <row r="32" spans="1:7" ht="15" customHeight="1">
      <c r="A32" s="68" t="s">
        <v>48</v>
      </c>
      <c r="B32" s="13" t="s">
        <v>51</v>
      </c>
      <c r="C32" s="14"/>
      <c r="D32" s="22"/>
      <c r="E32" s="22"/>
      <c r="F32" s="22"/>
      <c r="G32" s="38">
        <f t="shared" si="3"/>
        <v>0</v>
      </c>
    </row>
    <row r="33" spans="1:7" ht="15" customHeight="1">
      <c r="A33" s="68" t="s">
        <v>49</v>
      </c>
      <c r="B33" s="13" t="s">
        <v>51</v>
      </c>
      <c r="C33" s="14"/>
      <c r="D33" s="22"/>
      <c r="E33" s="22"/>
      <c r="F33" s="22"/>
      <c r="G33" s="38">
        <f t="shared" si="3"/>
        <v>0</v>
      </c>
    </row>
    <row r="34" spans="1:7" ht="15" customHeight="1">
      <c r="A34" s="68" t="s">
        <v>50</v>
      </c>
      <c r="B34" s="13" t="s">
        <v>51</v>
      </c>
      <c r="C34" s="14"/>
      <c r="D34" s="22"/>
      <c r="E34" s="22"/>
      <c r="F34" s="22"/>
      <c r="G34" s="38">
        <f t="shared" si="3"/>
        <v>0</v>
      </c>
    </row>
    <row r="35" spans="1:7" ht="14.45" customHeight="1">
      <c r="A35" s="69" t="s">
        <v>21</v>
      </c>
      <c r="B35" s="21" t="s">
        <v>51</v>
      </c>
      <c r="C35" s="23">
        <v>2000</v>
      </c>
      <c r="D35" s="23"/>
      <c r="E35" s="23">
        <v>5000</v>
      </c>
      <c r="F35" s="27"/>
      <c r="G35" s="38">
        <f t="shared" si="3"/>
        <v>7000</v>
      </c>
    </row>
    <row r="36" spans="1:7" ht="14.45" customHeight="1">
      <c r="A36" s="42" t="s">
        <v>31</v>
      </c>
      <c r="B36" s="28" t="s">
        <v>51</v>
      </c>
      <c r="C36" s="25">
        <f>SUM(C37:C38)</f>
        <v>36000</v>
      </c>
      <c r="D36" s="25">
        <f>SUM(D37:D38)</f>
        <v>0</v>
      </c>
      <c r="E36" s="25">
        <f>SUM(E37:E38)</f>
        <v>2000</v>
      </c>
      <c r="F36" s="25">
        <f>SUM(F37:F38)</f>
        <v>2600</v>
      </c>
      <c r="G36" s="25">
        <f>SUM(G37:G38)</f>
        <v>40600</v>
      </c>
    </row>
    <row r="37" spans="1:7" ht="24" customHeight="1">
      <c r="A37" s="67" t="s">
        <v>32</v>
      </c>
      <c r="B37" s="29" t="s">
        <v>51</v>
      </c>
      <c r="C37" s="23"/>
      <c r="D37" s="23"/>
      <c r="E37" s="23"/>
      <c r="F37" s="27"/>
      <c r="G37" s="38">
        <f t="shared" si="3"/>
        <v>0</v>
      </c>
    </row>
    <row r="38" spans="1:7" ht="23.25" customHeight="1">
      <c r="A38" s="66" t="s">
        <v>33</v>
      </c>
      <c r="B38" s="29" t="s">
        <v>51</v>
      </c>
      <c r="C38" s="23">
        <v>36000</v>
      </c>
      <c r="D38" s="23"/>
      <c r="E38" s="23">
        <v>2000</v>
      </c>
      <c r="F38" s="27">
        <v>2600</v>
      </c>
      <c r="G38" s="38">
        <f t="shared" si="3"/>
        <v>40600</v>
      </c>
    </row>
    <row r="39" spans="1:7" ht="14.45" customHeight="1">
      <c r="A39" s="43" t="s">
        <v>34</v>
      </c>
      <c r="B39" s="167" t="s">
        <v>42</v>
      </c>
      <c r="C39" s="25">
        <f>SUM(C40:C42)</f>
        <v>0</v>
      </c>
      <c r="D39" s="25">
        <f>SUM(D40:D42)</f>
        <v>2926600</v>
      </c>
      <c r="E39" s="25">
        <f>SUM(E40:E42)</f>
        <v>0</v>
      </c>
      <c r="F39" s="25">
        <f>SUM(F40:F42)</f>
        <v>0</v>
      </c>
      <c r="G39" s="25">
        <f>SUM(G40:G42)</f>
        <v>2926600</v>
      </c>
    </row>
    <row r="40" spans="1:7" ht="13.5" customHeight="1">
      <c r="A40" s="66" t="s">
        <v>4</v>
      </c>
      <c r="B40" s="29" t="s">
        <v>51</v>
      </c>
      <c r="C40" s="23"/>
      <c r="D40" s="23">
        <v>2926600</v>
      </c>
      <c r="E40" s="23"/>
      <c r="F40" s="27"/>
      <c r="G40" s="38">
        <f t="shared" si="3"/>
        <v>2926600</v>
      </c>
    </row>
    <row r="41" spans="1:7" ht="13.5" customHeight="1">
      <c r="A41" s="66" t="s">
        <v>47</v>
      </c>
      <c r="B41" s="29" t="s">
        <v>51</v>
      </c>
      <c r="C41" s="23"/>
      <c r="D41" s="23"/>
      <c r="E41" s="23"/>
      <c r="F41" s="27"/>
      <c r="G41" s="38">
        <f t="shared" si="3"/>
        <v>0</v>
      </c>
    </row>
    <row r="42" spans="1:7" ht="23.25" customHeight="1">
      <c r="A42" s="66" t="s">
        <v>35</v>
      </c>
      <c r="B42" s="29" t="s">
        <v>51</v>
      </c>
      <c r="C42" s="23"/>
      <c r="D42" s="23"/>
      <c r="E42" s="23"/>
      <c r="F42" s="27"/>
      <c r="G42" s="38">
        <f t="shared" si="3"/>
        <v>0</v>
      </c>
    </row>
    <row r="43" spans="1:7" ht="24.75" customHeight="1">
      <c r="A43" s="41" t="s">
        <v>22</v>
      </c>
      <c r="B43" s="167" t="s">
        <v>42</v>
      </c>
      <c r="C43" s="25">
        <f t="shared" ref="C43:G43" si="4">SUM(C44:C51)</f>
        <v>425000</v>
      </c>
      <c r="D43" s="25">
        <f t="shared" si="4"/>
        <v>0</v>
      </c>
      <c r="E43" s="25">
        <f t="shared" si="4"/>
        <v>1157600</v>
      </c>
      <c r="F43" s="25">
        <f t="shared" si="4"/>
        <v>39230</v>
      </c>
      <c r="G43" s="25">
        <f t="shared" si="4"/>
        <v>1621830</v>
      </c>
    </row>
    <row r="44" spans="1:7" ht="12.75" customHeight="1">
      <c r="A44" s="70" t="s">
        <v>23</v>
      </c>
      <c r="B44" s="29" t="s">
        <v>51</v>
      </c>
      <c r="C44" s="23">
        <v>15000</v>
      </c>
      <c r="D44" s="23"/>
      <c r="E44" s="23"/>
      <c r="F44" s="27"/>
      <c r="G44" s="38">
        <f t="shared" si="3"/>
        <v>15000</v>
      </c>
    </row>
    <row r="45" spans="1:7" ht="14.45" customHeight="1">
      <c r="A45" s="70" t="s">
        <v>24</v>
      </c>
      <c r="B45" s="29" t="s">
        <v>51</v>
      </c>
      <c r="C45" s="23">
        <v>10000</v>
      </c>
      <c r="D45" s="23"/>
      <c r="E45" s="23"/>
      <c r="F45" s="27"/>
      <c r="G45" s="38">
        <f t="shared" si="3"/>
        <v>10000</v>
      </c>
    </row>
    <row r="46" spans="1:7" ht="14.45" customHeight="1">
      <c r="A46" s="70" t="s">
        <v>25</v>
      </c>
      <c r="B46" s="29" t="s">
        <v>51</v>
      </c>
      <c r="C46" s="23"/>
      <c r="D46" s="23"/>
      <c r="E46" s="23">
        <v>1078600</v>
      </c>
      <c r="F46" s="27"/>
      <c r="G46" s="38">
        <f t="shared" si="3"/>
        <v>1078600</v>
      </c>
    </row>
    <row r="47" spans="1:7" ht="14.45" customHeight="1">
      <c r="A47" s="67" t="s">
        <v>26</v>
      </c>
      <c r="B47" s="29" t="s">
        <v>51</v>
      </c>
      <c r="C47" s="23">
        <v>5000</v>
      </c>
      <c r="D47" s="23"/>
      <c r="E47" s="23">
        <v>2000</v>
      </c>
      <c r="F47" s="27"/>
      <c r="G47" s="38">
        <f t="shared" si="3"/>
        <v>7000</v>
      </c>
    </row>
    <row r="48" spans="1:7" ht="27" customHeight="1">
      <c r="A48" s="68" t="s">
        <v>27</v>
      </c>
      <c r="B48" s="29" t="s">
        <v>51</v>
      </c>
      <c r="C48" s="23">
        <v>100000</v>
      </c>
      <c r="D48" s="23"/>
      <c r="E48" s="23"/>
      <c r="F48" s="27"/>
      <c r="G48" s="38">
        <f t="shared" si="3"/>
        <v>100000</v>
      </c>
    </row>
    <row r="49" spans="1:7" ht="25.5" customHeight="1">
      <c r="A49" s="68" t="s">
        <v>28</v>
      </c>
      <c r="B49" s="29" t="s">
        <v>51</v>
      </c>
      <c r="C49" s="23">
        <v>80000</v>
      </c>
      <c r="D49" s="23"/>
      <c r="E49" s="23">
        <v>30000</v>
      </c>
      <c r="F49" s="27">
        <v>12000</v>
      </c>
      <c r="G49" s="38">
        <f t="shared" si="3"/>
        <v>122000</v>
      </c>
    </row>
    <row r="50" spans="1:7" ht="14.45" customHeight="1">
      <c r="A50" s="68" t="s">
        <v>29</v>
      </c>
      <c r="B50" s="29" t="s">
        <v>51</v>
      </c>
      <c r="C50" s="23">
        <v>200000</v>
      </c>
      <c r="D50" s="23"/>
      <c r="E50" s="23">
        <v>20100</v>
      </c>
      <c r="F50" s="27">
        <v>27230</v>
      </c>
      <c r="G50" s="38">
        <f t="shared" si="3"/>
        <v>247330</v>
      </c>
    </row>
    <row r="51" spans="1:7" ht="14.45" customHeight="1">
      <c r="A51" s="68" t="s">
        <v>30</v>
      </c>
      <c r="B51" s="29" t="s">
        <v>51</v>
      </c>
      <c r="C51" s="23">
        <v>15000</v>
      </c>
      <c r="D51" s="23"/>
      <c r="E51" s="23">
        <v>26900</v>
      </c>
      <c r="F51" s="27"/>
      <c r="G51" s="38">
        <f t="shared" si="3"/>
        <v>41900</v>
      </c>
    </row>
    <row r="52" spans="1:7" ht="26.25" customHeight="1">
      <c r="A52" s="40" t="s">
        <v>36</v>
      </c>
      <c r="B52" s="167" t="s">
        <v>42</v>
      </c>
      <c r="C52" s="25">
        <f>SUM(C53:C54)</f>
        <v>0</v>
      </c>
      <c r="D52" s="25">
        <f t="shared" ref="D52:G52" si="5">SUM(D53:D54)</f>
        <v>0</v>
      </c>
      <c r="E52" s="25">
        <f t="shared" si="5"/>
        <v>0</v>
      </c>
      <c r="F52" s="25">
        <f t="shared" si="5"/>
        <v>0</v>
      </c>
      <c r="G52" s="25">
        <f t="shared" si="5"/>
        <v>0</v>
      </c>
    </row>
    <row r="53" spans="1:7" ht="12" customHeight="1">
      <c r="A53" s="67" t="s">
        <v>37</v>
      </c>
      <c r="B53" s="29" t="s">
        <v>51</v>
      </c>
      <c r="C53" s="14"/>
      <c r="D53" s="30"/>
      <c r="E53" s="30"/>
      <c r="F53" s="31"/>
      <c r="G53" s="38">
        <f t="shared" si="3"/>
        <v>0</v>
      </c>
    </row>
    <row r="54" spans="1:7" ht="12.75" customHeight="1">
      <c r="A54" s="67" t="s">
        <v>38</v>
      </c>
      <c r="B54" s="29" t="s">
        <v>51</v>
      </c>
      <c r="C54" s="14"/>
      <c r="D54" s="14"/>
      <c r="E54" s="14"/>
      <c r="F54" s="22"/>
      <c r="G54" s="38">
        <f t="shared" si="3"/>
        <v>0</v>
      </c>
    </row>
    <row r="55" spans="1:7" ht="25.5" customHeight="1">
      <c r="A55" s="45" t="s">
        <v>39</v>
      </c>
      <c r="B55" s="167" t="s">
        <v>42</v>
      </c>
      <c r="C55" s="25">
        <f>SUM(C56:C57)</f>
        <v>0</v>
      </c>
      <c r="D55" s="25">
        <f t="shared" ref="D55:G55" si="6">SUM(D56:D57)</f>
        <v>0</v>
      </c>
      <c r="E55" s="25">
        <f t="shared" si="6"/>
        <v>0</v>
      </c>
      <c r="F55" s="25">
        <f t="shared" si="6"/>
        <v>0</v>
      </c>
      <c r="G55" s="25">
        <f t="shared" si="6"/>
        <v>0</v>
      </c>
    </row>
    <row r="56" spans="1:7" ht="14.25" customHeight="1">
      <c r="A56" s="39" t="s">
        <v>37</v>
      </c>
      <c r="B56" s="29" t="s">
        <v>51</v>
      </c>
      <c r="C56" s="14"/>
      <c r="D56" s="14"/>
      <c r="E56" s="14"/>
      <c r="F56" s="27"/>
      <c r="G56" s="38">
        <f t="shared" si="3"/>
        <v>0</v>
      </c>
    </row>
    <row r="57" spans="1:7" ht="14.25" customHeight="1">
      <c r="A57" s="39" t="s">
        <v>38</v>
      </c>
      <c r="B57" s="29" t="s">
        <v>51</v>
      </c>
      <c r="C57" s="14"/>
      <c r="D57" s="14"/>
      <c r="E57" s="14"/>
      <c r="F57" s="27"/>
      <c r="G57" s="38">
        <f t="shared" si="3"/>
        <v>0</v>
      </c>
    </row>
    <row r="58" spans="1:7" ht="13.5" customHeight="1">
      <c r="A58" s="44" t="s">
        <v>40</v>
      </c>
      <c r="B58" s="167" t="s">
        <v>42</v>
      </c>
      <c r="C58" s="32"/>
      <c r="D58" s="32"/>
      <c r="E58" s="32"/>
      <c r="F58" s="33"/>
      <c r="G58" s="38">
        <f t="shared" si="3"/>
        <v>0</v>
      </c>
    </row>
    <row r="59" spans="1:7" s="164" customFormat="1" ht="13.5" customHeight="1">
      <c r="A59" s="160" t="s">
        <v>52</v>
      </c>
      <c r="B59" s="161" t="s">
        <v>41</v>
      </c>
      <c r="C59" s="162">
        <v>618</v>
      </c>
      <c r="D59" s="178">
        <v>618</v>
      </c>
      <c r="E59" s="162">
        <v>618</v>
      </c>
      <c r="F59" s="179">
        <v>282</v>
      </c>
      <c r="G59" s="163">
        <f t="shared" si="3"/>
        <v>2136</v>
      </c>
    </row>
    <row r="60" spans="1:7" s="164" customFormat="1" ht="24" customHeight="1">
      <c r="A60" s="165" t="s">
        <v>53</v>
      </c>
      <c r="B60" s="166" t="s">
        <v>41</v>
      </c>
      <c r="C60" s="162">
        <v>4</v>
      </c>
      <c r="D60" s="162">
        <v>0</v>
      </c>
      <c r="E60" s="162">
        <v>0</v>
      </c>
      <c r="F60" s="179">
        <v>0</v>
      </c>
      <c r="G60" s="163">
        <f t="shared" si="3"/>
        <v>4</v>
      </c>
    </row>
    <row r="61" spans="1:7" ht="9.75" customHeight="1">
      <c r="A61" s="49"/>
      <c r="B61" s="49"/>
      <c r="C61" s="49"/>
      <c r="D61" s="49"/>
      <c r="E61" s="49"/>
      <c r="F61" s="49"/>
      <c r="G61" s="49"/>
    </row>
    <row r="62" spans="1:7" s="1" customFormat="1" ht="14.25" customHeight="1">
      <c r="A62" s="46" t="s">
        <v>163</v>
      </c>
      <c r="B62" s="55"/>
      <c r="C62" s="56"/>
      <c r="E62" s="235" t="s">
        <v>157</v>
      </c>
      <c r="F62" s="235"/>
    </row>
    <row r="63" spans="1:7" s="1" customFormat="1" ht="12" customHeight="1">
      <c r="A63" s="48"/>
      <c r="B63" s="236" t="s">
        <v>84</v>
      </c>
      <c r="C63" s="236"/>
      <c r="E63" s="236" t="s">
        <v>1</v>
      </c>
      <c r="F63" s="236"/>
    </row>
    <row r="64" spans="1:7" s="1" customFormat="1" ht="12.75" customHeight="1">
      <c r="A64" s="46" t="s">
        <v>44</v>
      </c>
      <c r="B64" s="57"/>
      <c r="C64" s="57"/>
      <c r="E64" s="235" t="s">
        <v>158</v>
      </c>
      <c r="F64" s="235"/>
    </row>
    <row r="65" spans="1:6" s="1" customFormat="1" ht="11.25" customHeight="1">
      <c r="A65" s="48"/>
      <c r="B65" s="236" t="s">
        <v>84</v>
      </c>
      <c r="C65" s="236"/>
      <c r="E65" s="236" t="s">
        <v>1</v>
      </c>
      <c r="F65" s="236"/>
    </row>
    <row r="66" spans="1:6" s="1" customFormat="1" ht="13.5" customHeight="1">
      <c r="A66" s="46"/>
      <c r="B66" s="47"/>
      <c r="C66" s="48"/>
    </row>
    <row r="67" spans="1:6" s="1" customFormat="1" ht="12.75" customHeight="1">
      <c r="A67" s="73" t="s">
        <v>57</v>
      </c>
      <c r="B67" s="54"/>
      <c r="C67" s="54"/>
    </row>
    <row r="68" spans="1:6" s="1" customFormat="1" ht="19.5" customHeight="1">
      <c r="A68" s="5"/>
      <c r="B68" s="2"/>
      <c r="C68" s="2"/>
    </row>
    <row r="69" spans="1:6" s="1" customFormat="1" ht="15"/>
  </sheetData>
  <mergeCells count="18">
    <mergeCell ref="E62:F62"/>
    <mergeCell ref="E64:F64"/>
    <mergeCell ref="B63:C63"/>
    <mergeCell ref="B65:C65"/>
    <mergeCell ref="E63:F63"/>
    <mergeCell ref="E65:F65"/>
    <mergeCell ref="E2:G2"/>
    <mergeCell ref="E3:G3"/>
    <mergeCell ref="E1:G1"/>
    <mergeCell ref="A8:D8"/>
    <mergeCell ref="A10:A12"/>
    <mergeCell ref="B10:B12"/>
    <mergeCell ref="C10:C12"/>
    <mergeCell ref="D10:D12"/>
    <mergeCell ref="F10:F12"/>
    <mergeCell ref="E10:E12"/>
    <mergeCell ref="G11:G12"/>
    <mergeCell ref="A5:G7"/>
  </mergeCells>
  <printOptions horizontalCentered="1" verticalCentered="1"/>
  <pageMargins left="0.61" right="0.15748031496062992" top="0.19685039370078741" bottom="0.27559055118110237" header="0.15748031496062992" footer="0.15748031496062992"/>
  <pageSetup paperSize="9" scale="68" orientation="portrait" horizontalDpi="4294967293" r:id="rId1"/>
  <headerFooter alignWithMargins="0"/>
  <rowBreaks count="1" manualBreakCount="1">
    <brk id="6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19"/>
  <sheetViews>
    <sheetView view="pageBreakPreview" zoomScale="124" zoomScaleNormal="100" zoomScaleSheetLayoutView="124" workbookViewId="0">
      <selection activeCell="H13" sqref="H13"/>
    </sheetView>
  </sheetViews>
  <sheetFormatPr defaultRowHeight="15"/>
  <cols>
    <col min="1" max="1" width="28.85546875" customWidth="1"/>
    <col min="2" max="2" width="14.85546875" customWidth="1"/>
    <col min="3" max="3" width="10.85546875" customWidth="1"/>
    <col min="4" max="4" width="14.5703125" customWidth="1"/>
    <col min="5" max="5" width="13.28515625" customWidth="1"/>
    <col min="6" max="6" width="11.5703125" customWidth="1"/>
    <col min="7" max="7" width="11.85546875" customWidth="1"/>
    <col min="8" max="9" width="10.7109375" customWidth="1"/>
    <col min="10" max="10" width="4" customWidth="1"/>
  </cols>
  <sheetData>
    <row r="1" spans="1:10" ht="18.75">
      <c r="A1" s="215"/>
      <c r="B1" s="215"/>
      <c r="C1" s="215"/>
      <c r="D1" s="85"/>
      <c r="E1" s="215" t="s">
        <v>89</v>
      </c>
      <c r="F1" s="215"/>
      <c r="G1" s="215"/>
      <c r="H1" s="215"/>
      <c r="I1" s="215"/>
    </row>
    <row r="2" spans="1:10" ht="18.75">
      <c r="A2" s="215"/>
      <c r="B2" s="215"/>
      <c r="C2" s="215"/>
      <c r="D2" s="85"/>
      <c r="E2" s="215" t="s">
        <v>46</v>
      </c>
      <c r="F2" s="215"/>
      <c r="G2" s="215"/>
      <c r="H2" s="215"/>
      <c r="I2" s="215"/>
    </row>
    <row r="3" spans="1:10" ht="18.75">
      <c r="A3" s="215"/>
      <c r="B3" s="215"/>
      <c r="C3" s="215"/>
      <c r="D3" s="85"/>
      <c r="E3" s="215" t="s">
        <v>147</v>
      </c>
      <c r="F3" s="215"/>
      <c r="G3" s="215"/>
      <c r="H3" s="215"/>
      <c r="I3" s="215"/>
    </row>
    <row r="4" spans="1:10" ht="20.25" customHeight="1">
      <c r="A4" s="215"/>
      <c r="B4" s="215"/>
      <c r="C4" s="84"/>
      <c r="D4" s="85"/>
      <c r="E4" s="85"/>
      <c r="F4" s="85"/>
      <c r="G4" s="85"/>
      <c r="H4" s="85"/>
    </row>
    <row r="5" spans="1:10" ht="80.25" customHeight="1" thickBot="1">
      <c r="A5" s="242" t="s">
        <v>159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s="79" customFormat="1" ht="24.75" customHeight="1">
      <c r="A6" s="246" t="s">
        <v>70</v>
      </c>
      <c r="B6" s="248" t="s">
        <v>97</v>
      </c>
      <c r="C6" s="249"/>
      <c r="D6" s="249"/>
      <c r="E6" s="249"/>
      <c r="F6" s="249"/>
      <c r="G6" s="249"/>
      <c r="H6" s="249"/>
      <c r="I6" s="250"/>
    </row>
    <row r="7" spans="1:10" s="83" customFormat="1" ht="74.25" customHeight="1" thickBot="1">
      <c r="A7" s="247"/>
      <c r="B7" s="80" t="s">
        <v>86</v>
      </c>
      <c r="C7" s="80" t="s">
        <v>87</v>
      </c>
      <c r="D7" s="80" t="s">
        <v>68</v>
      </c>
      <c r="E7" s="80" t="s">
        <v>88</v>
      </c>
      <c r="F7" s="80" t="s">
        <v>69</v>
      </c>
      <c r="G7" s="81" t="s">
        <v>154</v>
      </c>
      <c r="H7" s="81" t="s">
        <v>153</v>
      </c>
      <c r="I7" s="82" t="s">
        <v>155</v>
      </c>
    </row>
    <row r="8" spans="1:10" s="77" customFormat="1" ht="15" customHeight="1">
      <c r="A8" s="239">
        <f>B8+C8</f>
        <v>622</v>
      </c>
      <c r="B8" s="243">
        <v>618</v>
      </c>
      <c r="C8" s="243">
        <v>4</v>
      </c>
      <c r="D8" s="86"/>
      <c r="E8" s="87">
        <f>SUM(E9:E11)</f>
        <v>618</v>
      </c>
      <c r="F8" s="88"/>
      <c r="G8" s="89">
        <f>SUM(G9:G11)</f>
        <v>273774</v>
      </c>
      <c r="H8" s="89"/>
      <c r="I8" s="93">
        <f>SUM(I9:I11)</f>
        <v>2926.6440599999996</v>
      </c>
    </row>
    <row r="9" spans="1:10" s="78" customFormat="1" ht="15" customHeight="1">
      <c r="A9" s="240"/>
      <c r="B9" s="244"/>
      <c r="C9" s="244"/>
      <c r="D9" s="90" t="s">
        <v>65</v>
      </c>
      <c r="E9" s="91">
        <f>B8*20%</f>
        <v>123.60000000000001</v>
      </c>
      <c r="F9" s="91">
        <v>550</v>
      </c>
      <c r="G9" s="92">
        <f>E9*F9</f>
        <v>67980</v>
      </c>
      <c r="H9" s="92">
        <f>G9*6.9%</f>
        <v>4690.6200000000008</v>
      </c>
      <c r="I9" s="93">
        <f t="shared" ref="I9:I11" si="0">(G9+H9)*10/1000</f>
        <v>726.70619999999997</v>
      </c>
    </row>
    <row r="10" spans="1:10" s="78" customFormat="1" ht="15" customHeight="1">
      <c r="A10" s="240"/>
      <c r="B10" s="244"/>
      <c r="C10" s="244"/>
      <c r="D10" s="90" t="s">
        <v>66</v>
      </c>
      <c r="E10" s="91">
        <f>B8*30%</f>
        <v>185.4</v>
      </c>
      <c r="F10" s="91">
        <v>460</v>
      </c>
      <c r="G10" s="92">
        <f t="shared" ref="G10:G11" si="1">E10*F10</f>
        <v>85284</v>
      </c>
      <c r="H10" s="92">
        <f t="shared" ref="H10:H11" si="2">G10*6.9%</f>
        <v>5884.5960000000005</v>
      </c>
      <c r="I10" s="93">
        <f t="shared" si="0"/>
        <v>911.68596000000002</v>
      </c>
    </row>
    <row r="11" spans="1:10" s="78" customFormat="1" ht="15.75" customHeight="1" thickBot="1">
      <c r="A11" s="241"/>
      <c r="B11" s="245"/>
      <c r="C11" s="245"/>
      <c r="D11" s="94" t="s">
        <v>67</v>
      </c>
      <c r="E11" s="95">
        <f>B8*50%</f>
        <v>309</v>
      </c>
      <c r="F11" s="95">
        <v>390</v>
      </c>
      <c r="G11" s="96">
        <f t="shared" si="1"/>
        <v>120510</v>
      </c>
      <c r="H11" s="173">
        <f t="shared" si="2"/>
        <v>8315.19</v>
      </c>
      <c r="I11" s="97">
        <f t="shared" si="0"/>
        <v>1288.2519</v>
      </c>
    </row>
    <row r="12" spans="1:10" ht="20.25">
      <c r="A12" s="98"/>
      <c r="B12" s="98"/>
      <c r="C12" s="85"/>
      <c r="D12" s="85"/>
      <c r="E12" s="85"/>
      <c r="F12" s="85"/>
      <c r="G12" s="85"/>
      <c r="H12" s="85"/>
      <c r="I12" s="85"/>
      <c r="J12" s="85"/>
    </row>
    <row r="13" spans="1:10" ht="18.75">
      <c r="A13" s="99" t="s">
        <v>156</v>
      </c>
      <c r="B13" s="100"/>
      <c r="C13" s="100"/>
      <c r="D13" s="237" t="s">
        <v>157</v>
      </c>
      <c r="E13" s="237"/>
      <c r="F13" s="237"/>
      <c r="G13" s="85"/>
      <c r="H13" s="85"/>
      <c r="I13" s="85"/>
      <c r="J13" s="85"/>
    </row>
    <row r="14" spans="1:10">
      <c r="A14" s="101" t="s">
        <v>64</v>
      </c>
      <c r="B14" s="102"/>
      <c r="C14" s="102"/>
      <c r="D14" s="238" t="s">
        <v>62</v>
      </c>
      <c r="E14" s="238"/>
      <c r="F14" s="238"/>
      <c r="G14" s="85"/>
      <c r="H14" s="85"/>
      <c r="I14" s="85"/>
      <c r="J14" s="85"/>
    </row>
    <row r="15" spans="1:10">
      <c r="A15" s="85"/>
      <c r="B15" s="85"/>
      <c r="C15" s="85"/>
      <c r="D15" s="85"/>
      <c r="E15" s="85"/>
      <c r="F15" s="85"/>
      <c r="G15" s="85"/>
      <c r="H15" s="85"/>
      <c r="I15" s="85"/>
      <c r="J15" s="85"/>
    </row>
    <row r="16" spans="1:10" ht="18.75">
      <c r="A16" s="99" t="s">
        <v>71</v>
      </c>
      <c r="B16" s="100"/>
      <c r="C16" s="100"/>
      <c r="D16" s="237" t="s">
        <v>158</v>
      </c>
      <c r="E16" s="237"/>
      <c r="F16" s="237"/>
      <c r="G16" s="85"/>
      <c r="H16" s="85"/>
      <c r="I16" s="85"/>
      <c r="J16" s="85"/>
    </row>
    <row r="17" spans="1:10">
      <c r="A17" s="101" t="s">
        <v>64</v>
      </c>
      <c r="B17" s="102"/>
      <c r="C17" s="103"/>
      <c r="D17" s="238" t="s">
        <v>62</v>
      </c>
      <c r="E17" s="238"/>
      <c r="F17" s="238"/>
      <c r="G17" s="85"/>
      <c r="H17" s="85"/>
      <c r="I17" s="85"/>
      <c r="J17" s="85"/>
    </row>
    <row r="18" spans="1:10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spans="1:10">
      <c r="A19" s="85" t="s">
        <v>94</v>
      </c>
      <c r="B19" s="85"/>
      <c r="C19" s="85"/>
      <c r="D19" s="85"/>
      <c r="E19" s="85"/>
      <c r="F19" s="85"/>
      <c r="G19" s="85"/>
      <c r="H19" s="85"/>
      <c r="I19" s="85"/>
      <c r="J19" s="85"/>
    </row>
  </sheetData>
  <mergeCells count="17">
    <mergeCell ref="D13:F13"/>
    <mergeCell ref="D14:F14"/>
    <mergeCell ref="D16:F16"/>
    <mergeCell ref="D17:F17"/>
    <mergeCell ref="A4:B4"/>
    <mergeCell ref="A8:A11"/>
    <mergeCell ref="A5:J5"/>
    <mergeCell ref="B8:B11"/>
    <mergeCell ref="C8:C11"/>
    <mergeCell ref="A6:A7"/>
    <mergeCell ref="B6:I6"/>
    <mergeCell ref="A1:C1"/>
    <mergeCell ref="A2:C2"/>
    <mergeCell ref="A3:C3"/>
    <mergeCell ref="E1:I1"/>
    <mergeCell ref="E2:I2"/>
    <mergeCell ref="E3:I3"/>
  </mergeCells>
  <pageMargins left="0.31496062992125984" right="0.31496062992125984" top="0.74803149606299213" bottom="0.74803149606299213" header="0.31496062992125984" footer="0.31496062992125984"/>
  <pageSetup paperSize="9" scale="10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40"/>
  <sheetViews>
    <sheetView view="pageBreakPreview" topLeftCell="A22" zoomScale="120" zoomScaleNormal="100" zoomScaleSheetLayoutView="120" workbookViewId="0">
      <selection activeCell="H42" sqref="H42"/>
    </sheetView>
  </sheetViews>
  <sheetFormatPr defaultRowHeight="15"/>
  <cols>
    <col min="1" max="1" width="5.28515625" style="85" customWidth="1"/>
    <col min="2" max="2" width="9.140625" style="85"/>
    <col min="3" max="3" width="27.140625" style="85" customWidth="1"/>
    <col min="4" max="4" width="8" style="85" customWidth="1"/>
    <col min="5" max="6" width="9.140625" style="85"/>
    <col min="7" max="7" width="15.5703125" style="85" customWidth="1"/>
    <col min="8" max="8" width="19" style="85" customWidth="1"/>
    <col min="9" max="16384" width="9.140625" style="85"/>
  </cols>
  <sheetData>
    <row r="1" spans="1:10" s="124" customFormat="1" ht="12.75">
      <c r="H1" s="280" t="s">
        <v>91</v>
      </c>
      <c r="I1" s="280"/>
      <c r="J1" s="280"/>
    </row>
    <row r="2" spans="1:10" s="124" customFormat="1" ht="12.75">
      <c r="H2" s="280" t="s">
        <v>46</v>
      </c>
      <c r="I2" s="280"/>
      <c r="J2" s="280"/>
    </row>
    <row r="3" spans="1:10" s="124" customFormat="1" ht="12.75">
      <c r="H3" s="281" t="s">
        <v>147</v>
      </c>
      <c r="I3" s="281"/>
      <c r="J3" s="281"/>
    </row>
    <row r="4" spans="1:10" ht="46.5" customHeight="1" thickBot="1">
      <c r="A4" s="219" t="s">
        <v>161</v>
      </c>
      <c r="B4" s="219"/>
      <c r="C4" s="219"/>
      <c r="D4" s="219"/>
      <c r="E4" s="219"/>
      <c r="F4" s="219"/>
      <c r="G4" s="219"/>
      <c r="H4" s="219"/>
      <c r="I4" s="219"/>
      <c r="J4" s="219"/>
    </row>
    <row r="5" spans="1:10" s="128" customFormat="1" ht="64.5" thickBot="1">
      <c r="A5" s="125" t="s">
        <v>78</v>
      </c>
      <c r="B5" s="282" t="s">
        <v>72</v>
      </c>
      <c r="C5" s="283"/>
      <c r="D5" s="126" t="s">
        <v>73</v>
      </c>
      <c r="E5" s="282" t="s">
        <v>74</v>
      </c>
      <c r="F5" s="283"/>
      <c r="G5" s="127" t="s">
        <v>151</v>
      </c>
      <c r="H5" s="127" t="s">
        <v>114</v>
      </c>
      <c r="I5" s="284" t="s">
        <v>99</v>
      </c>
      <c r="J5" s="285"/>
    </row>
    <row r="6" spans="1:10" ht="30.75" customHeight="1">
      <c r="A6" s="286">
        <v>1</v>
      </c>
      <c r="B6" s="304" t="s">
        <v>98</v>
      </c>
      <c r="C6" s="305"/>
      <c r="D6" s="256" t="s">
        <v>75</v>
      </c>
      <c r="E6" s="266" t="s">
        <v>115</v>
      </c>
      <c r="F6" s="267"/>
      <c r="G6" s="129">
        <f>G7</f>
        <v>0</v>
      </c>
      <c r="H6" s="129" t="s">
        <v>115</v>
      </c>
      <c r="I6" s="268">
        <f>I7</f>
        <v>0</v>
      </c>
      <c r="J6" s="269"/>
    </row>
    <row r="7" spans="1:10" ht="26.25" customHeight="1">
      <c r="A7" s="287"/>
      <c r="B7" s="306" t="s">
        <v>116</v>
      </c>
      <c r="C7" s="271"/>
      <c r="D7" s="257"/>
      <c r="E7" s="289" t="s">
        <v>115</v>
      </c>
      <c r="F7" s="290"/>
      <c r="G7" s="130">
        <f>G8+G9</f>
        <v>0</v>
      </c>
      <c r="H7" s="130" t="s">
        <v>115</v>
      </c>
      <c r="I7" s="291">
        <f>I8+I9</f>
        <v>0</v>
      </c>
      <c r="J7" s="292"/>
    </row>
    <row r="8" spans="1:10" ht="28.5" customHeight="1">
      <c r="A8" s="287"/>
      <c r="B8" s="293" t="s">
        <v>117</v>
      </c>
      <c r="C8" s="277"/>
      <c r="D8" s="257"/>
      <c r="E8" s="294">
        <v>144</v>
      </c>
      <c r="F8" s="295"/>
      <c r="G8" s="118"/>
      <c r="H8" s="118">
        <v>12</v>
      </c>
      <c r="I8" s="296">
        <f>E8*G8*H8/1000</f>
        <v>0</v>
      </c>
      <c r="J8" s="297"/>
    </row>
    <row r="9" spans="1:10" ht="18.75" customHeight="1" thickBot="1">
      <c r="A9" s="288"/>
      <c r="B9" s="298" t="s">
        <v>118</v>
      </c>
      <c r="C9" s="299"/>
      <c r="D9" s="258"/>
      <c r="E9" s="300">
        <v>303</v>
      </c>
      <c r="F9" s="301"/>
      <c r="G9" s="131"/>
      <c r="H9" s="131">
        <v>12</v>
      </c>
      <c r="I9" s="302">
        <f t="shared" ref="I9:I13" si="0">E9*G9*H9/1000</f>
        <v>0</v>
      </c>
      <c r="J9" s="303"/>
    </row>
    <row r="10" spans="1:10" ht="29.25" customHeight="1">
      <c r="A10" s="251">
        <v>2</v>
      </c>
      <c r="B10" s="254" t="s">
        <v>119</v>
      </c>
      <c r="C10" s="255"/>
      <c r="D10" s="256" t="s">
        <v>75</v>
      </c>
      <c r="E10" s="266" t="s">
        <v>115</v>
      </c>
      <c r="F10" s="267"/>
      <c r="G10" s="129">
        <f>G11+G14</f>
        <v>190</v>
      </c>
      <c r="H10" s="129" t="s">
        <v>115</v>
      </c>
      <c r="I10" s="268">
        <f t="shared" ref="I10:J10" si="1">I11+I14</f>
        <v>318.72000000000003</v>
      </c>
      <c r="J10" s="269">
        <f t="shared" si="1"/>
        <v>0</v>
      </c>
    </row>
    <row r="11" spans="1:10" s="124" customFormat="1" ht="27.75" customHeight="1">
      <c r="A11" s="252"/>
      <c r="B11" s="270" t="s">
        <v>120</v>
      </c>
      <c r="C11" s="271"/>
      <c r="D11" s="257"/>
      <c r="E11" s="272" t="s">
        <v>115</v>
      </c>
      <c r="F11" s="273"/>
      <c r="G11" s="132">
        <f>G12+G13</f>
        <v>100</v>
      </c>
      <c r="H11" s="132" t="s">
        <v>115</v>
      </c>
      <c r="I11" s="274">
        <f t="shared" ref="I11:J11" si="2">I12+I13</f>
        <v>184.8</v>
      </c>
      <c r="J11" s="275">
        <f t="shared" si="2"/>
        <v>0</v>
      </c>
    </row>
    <row r="12" spans="1:10" s="124" customFormat="1" ht="26.25" customHeight="1">
      <c r="A12" s="252"/>
      <c r="B12" s="276" t="s">
        <v>117</v>
      </c>
      <c r="C12" s="277"/>
      <c r="D12" s="257"/>
      <c r="E12" s="278">
        <v>154</v>
      </c>
      <c r="F12" s="279"/>
      <c r="G12" s="133">
        <v>100</v>
      </c>
      <c r="H12" s="133">
        <v>12</v>
      </c>
      <c r="I12" s="261">
        <f t="shared" ref="I12" si="3">E12*G12*H12/1000</f>
        <v>184.8</v>
      </c>
      <c r="J12" s="262"/>
    </row>
    <row r="13" spans="1:10" s="124" customFormat="1" ht="19.5" customHeight="1" thickBot="1">
      <c r="A13" s="252"/>
      <c r="B13" s="307" t="s">
        <v>118</v>
      </c>
      <c r="C13" s="299"/>
      <c r="D13" s="258"/>
      <c r="E13" s="308">
        <v>365</v>
      </c>
      <c r="F13" s="309"/>
      <c r="G13" s="134"/>
      <c r="H13" s="134">
        <v>12</v>
      </c>
      <c r="I13" s="310">
        <f t="shared" si="0"/>
        <v>0</v>
      </c>
      <c r="J13" s="311"/>
    </row>
    <row r="14" spans="1:10" s="124" customFormat="1" ht="26.25" customHeight="1">
      <c r="A14" s="252"/>
      <c r="B14" s="312" t="s">
        <v>121</v>
      </c>
      <c r="C14" s="313"/>
      <c r="D14" s="314" t="s">
        <v>76</v>
      </c>
      <c r="E14" s="317" t="s">
        <v>115</v>
      </c>
      <c r="F14" s="318"/>
      <c r="G14" s="135">
        <f>G15+G16</f>
        <v>90</v>
      </c>
      <c r="H14" s="135" t="s">
        <v>115</v>
      </c>
      <c r="I14" s="319">
        <f t="shared" ref="I14:J14" si="4">I15+I16</f>
        <v>133.91999999999999</v>
      </c>
      <c r="J14" s="320">
        <f t="shared" si="4"/>
        <v>0</v>
      </c>
    </row>
    <row r="15" spans="1:10" s="124" customFormat="1" ht="26.25" customHeight="1">
      <c r="A15" s="252"/>
      <c r="B15" s="276" t="s">
        <v>117</v>
      </c>
      <c r="C15" s="277"/>
      <c r="D15" s="315"/>
      <c r="E15" s="278">
        <v>124</v>
      </c>
      <c r="F15" s="279"/>
      <c r="G15" s="133">
        <v>90</v>
      </c>
      <c r="H15" s="133">
        <v>12</v>
      </c>
      <c r="I15" s="261">
        <f t="shared" ref="I15:I16" si="5">E15*G15*H15/1000</f>
        <v>133.91999999999999</v>
      </c>
      <c r="J15" s="262"/>
    </row>
    <row r="16" spans="1:10" s="124" customFormat="1" ht="20.25" customHeight="1" thickBot="1">
      <c r="A16" s="253"/>
      <c r="B16" s="307" t="s">
        <v>118</v>
      </c>
      <c r="C16" s="299"/>
      <c r="D16" s="316"/>
      <c r="E16" s="308">
        <v>303</v>
      </c>
      <c r="F16" s="309"/>
      <c r="G16" s="134"/>
      <c r="H16" s="134">
        <v>12</v>
      </c>
      <c r="I16" s="310">
        <f t="shared" si="5"/>
        <v>0</v>
      </c>
      <c r="J16" s="311"/>
    </row>
    <row r="17" spans="1:10" ht="28.5" customHeight="1">
      <c r="A17" s="263">
        <v>3</v>
      </c>
      <c r="B17" s="254" t="s">
        <v>122</v>
      </c>
      <c r="C17" s="255"/>
      <c r="D17" s="256" t="s">
        <v>75</v>
      </c>
      <c r="E17" s="266" t="s">
        <v>115</v>
      </c>
      <c r="F17" s="267"/>
      <c r="G17" s="129">
        <f>G18+G21+G24</f>
        <v>428</v>
      </c>
      <c r="H17" s="129" t="s">
        <v>115</v>
      </c>
      <c r="I17" s="321">
        <f>I18+I21+I24</f>
        <v>759.86400000000003</v>
      </c>
      <c r="J17" s="322">
        <f t="shared" ref="J17" si="6">J18+J21</f>
        <v>0</v>
      </c>
    </row>
    <row r="18" spans="1:10" s="124" customFormat="1" ht="24" customHeight="1">
      <c r="A18" s="264"/>
      <c r="B18" s="270" t="s">
        <v>120</v>
      </c>
      <c r="C18" s="271"/>
      <c r="D18" s="257"/>
      <c r="E18" s="272" t="s">
        <v>115</v>
      </c>
      <c r="F18" s="273"/>
      <c r="G18" s="132">
        <f>G19+G20</f>
        <v>147</v>
      </c>
      <c r="H18" s="132" t="s">
        <v>115</v>
      </c>
      <c r="I18" s="323">
        <f t="shared" ref="I18:J18" si="7">I19+I20</f>
        <v>289.29599999999999</v>
      </c>
      <c r="J18" s="324">
        <f t="shared" si="7"/>
        <v>0</v>
      </c>
    </row>
    <row r="19" spans="1:10" s="124" customFormat="1" ht="23.25" customHeight="1">
      <c r="A19" s="264"/>
      <c r="B19" s="276" t="s">
        <v>117</v>
      </c>
      <c r="C19" s="277"/>
      <c r="D19" s="257"/>
      <c r="E19" s="278">
        <v>164</v>
      </c>
      <c r="F19" s="279"/>
      <c r="G19" s="133">
        <v>147</v>
      </c>
      <c r="H19" s="133">
        <v>12</v>
      </c>
      <c r="I19" s="261">
        <f t="shared" ref="I19:I20" si="8">E19*G19*H19/1000</f>
        <v>289.29599999999999</v>
      </c>
      <c r="J19" s="262"/>
    </row>
    <row r="20" spans="1:10" s="124" customFormat="1" ht="18.75" customHeight="1" thickBot="1">
      <c r="A20" s="264"/>
      <c r="B20" s="307" t="s">
        <v>118</v>
      </c>
      <c r="C20" s="299"/>
      <c r="D20" s="258"/>
      <c r="E20" s="308">
        <v>365</v>
      </c>
      <c r="F20" s="309"/>
      <c r="G20" s="134"/>
      <c r="H20" s="134">
        <v>12</v>
      </c>
      <c r="I20" s="310">
        <f t="shared" si="8"/>
        <v>0</v>
      </c>
      <c r="J20" s="311"/>
    </row>
    <row r="21" spans="1:10" s="124" customFormat="1" ht="26.25" customHeight="1">
      <c r="A21" s="264"/>
      <c r="B21" s="312" t="s">
        <v>121</v>
      </c>
      <c r="C21" s="313"/>
      <c r="D21" s="314" t="s">
        <v>76</v>
      </c>
      <c r="E21" s="317" t="s">
        <v>115</v>
      </c>
      <c r="F21" s="318"/>
      <c r="G21" s="135">
        <f>G22+G23</f>
        <v>156</v>
      </c>
      <c r="H21" s="135" t="s">
        <v>115</v>
      </c>
      <c r="I21" s="259">
        <f t="shared" ref="I21:J21" si="9">I22+I23</f>
        <v>269.56799999999998</v>
      </c>
      <c r="J21" s="260">
        <f t="shared" si="9"/>
        <v>0</v>
      </c>
    </row>
    <row r="22" spans="1:10" s="124" customFormat="1" ht="24" customHeight="1">
      <c r="A22" s="264"/>
      <c r="B22" s="276" t="s">
        <v>117</v>
      </c>
      <c r="C22" s="277"/>
      <c r="D22" s="315"/>
      <c r="E22" s="278">
        <v>144</v>
      </c>
      <c r="F22" s="279"/>
      <c r="G22" s="133">
        <v>156</v>
      </c>
      <c r="H22" s="133">
        <v>12</v>
      </c>
      <c r="I22" s="261">
        <f t="shared" ref="I22:I23" si="10">E22*G22*H22/1000</f>
        <v>269.56799999999998</v>
      </c>
      <c r="J22" s="262"/>
    </row>
    <row r="23" spans="1:10" s="124" customFormat="1" ht="18.75" customHeight="1" thickBot="1">
      <c r="A23" s="264"/>
      <c r="B23" s="307" t="s">
        <v>118</v>
      </c>
      <c r="C23" s="299"/>
      <c r="D23" s="316"/>
      <c r="E23" s="308">
        <v>365</v>
      </c>
      <c r="F23" s="309"/>
      <c r="G23" s="134"/>
      <c r="H23" s="134">
        <v>12</v>
      </c>
      <c r="I23" s="310">
        <f t="shared" si="10"/>
        <v>0</v>
      </c>
      <c r="J23" s="311"/>
    </row>
    <row r="24" spans="1:10" s="124" customFormat="1" ht="27" customHeight="1">
      <c r="A24" s="264"/>
      <c r="B24" s="312" t="s">
        <v>123</v>
      </c>
      <c r="C24" s="313"/>
      <c r="D24" s="314" t="s">
        <v>77</v>
      </c>
      <c r="E24" s="317" t="s">
        <v>115</v>
      </c>
      <c r="F24" s="318"/>
      <c r="G24" s="135">
        <f>G25+G26</f>
        <v>125</v>
      </c>
      <c r="H24" s="135" t="s">
        <v>115</v>
      </c>
      <c r="I24" s="259">
        <f t="shared" ref="I24:J24" si="11">I25+I26</f>
        <v>201</v>
      </c>
      <c r="J24" s="260">
        <f t="shared" si="11"/>
        <v>0</v>
      </c>
    </row>
    <row r="25" spans="1:10" s="124" customFormat="1" ht="24" customHeight="1">
      <c r="A25" s="264"/>
      <c r="B25" s="276" t="s">
        <v>117</v>
      </c>
      <c r="C25" s="277"/>
      <c r="D25" s="315"/>
      <c r="E25" s="278">
        <v>134</v>
      </c>
      <c r="F25" s="279"/>
      <c r="G25" s="133">
        <v>125</v>
      </c>
      <c r="H25" s="133">
        <v>12</v>
      </c>
      <c r="I25" s="261">
        <f t="shared" ref="I25:I26" si="12">E25*G25*H25/1000</f>
        <v>201</v>
      </c>
      <c r="J25" s="262"/>
    </row>
    <row r="26" spans="1:10" s="124" customFormat="1" ht="17.25" customHeight="1" thickBot="1">
      <c r="A26" s="265"/>
      <c r="B26" s="307" t="s">
        <v>118</v>
      </c>
      <c r="C26" s="299"/>
      <c r="D26" s="316"/>
      <c r="E26" s="308">
        <v>303</v>
      </c>
      <c r="F26" s="309"/>
      <c r="G26" s="134"/>
      <c r="H26" s="134">
        <v>12</v>
      </c>
      <c r="I26" s="310">
        <f t="shared" si="12"/>
        <v>0</v>
      </c>
      <c r="J26" s="311"/>
    </row>
    <row r="27" spans="1:10" s="138" customFormat="1" ht="18.75">
      <c r="A27" s="325" t="s">
        <v>82</v>
      </c>
      <c r="B27" s="326"/>
      <c r="C27" s="326"/>
      <c r="D27" s="327"/>
      <c r="E27" s="328" t="s">
        <v>115</v>
      </c>
      <c r="F27" s="328"/>
      <c r="G27" s="136">
        <f>G6+G10+G17</f>
        <v>618</v>
      </c>
      <c r="H27" s="137" t="s">
        <v>115</v>
      </c>
      <c r="I27" s="329">
        <f t="shared" ref="I27:J27" si="13">I6+I10+I17</f>
        <v>1078.5840000000001</v>
      </c>
      <c r="J27" s="329">
        <f t="shared" si="13"/>
        <v>0</v>
      </c>
    </row>
    <row r="28" spans="1:10" ht="19.5" thickBot="1">
      <c r="A28" s="119"/>
      <c r="B28" s="119"/>
      <c r="C28" s="119"/>
      <c r="D28" s="119"/>
      <c r="E28" s="119"/>
      <c r="F28" s="119"/>
      <c r="G28" s="120"/>
      <c r="H28" s="120"/>
      <c r="I28" s="119"/>
      <c r="J28" s="119"/>
    </row>
    <row r="29" spans="1:10" s="122" customFormat="1" ht="43.5" customHeight="1" thickBot="1">
      <c r="A29" s="330" t="s">
        <v>124</v>
      </c>
      <c r="B29" s="331"/>
      <c r="C29" s="331"/>
      <c r="D29" s="331"/>
      <c r="E29" s="331"/>
      <c r="F29" s="331"/>
      <c r="G29" s="331"/>
      <c r="H29" s="332"/>
      <c r="I29" s="121"/>
      <c r="J29" s="121"/>
    </row>
    <row r="30" spans="1:10" ht="30.75" customHeight="1">
      <c r="A30" s="139" t="s">
        <v>78</v>
      </c>
      <c r="B30" s="333" t="s">
        <v>81</v>
      </c>
      <c r="C30" s="334"/>
      <c r="D30" s="334"/>
      <c r="E30" s="334"/>
      <c r="F30" s="335"/>
      <c r="G30" s="333" t="s">
        <v>125</v>
      </c>
      <c r="H30" s="336"/>
      <c r="I30" s="122"/>
      <c r="J30" s="122"/>
    </row>
    <row r="31" spans="1:10" ht="15.75">
      <c r="A31" s="140">
        <v>1</v>
      </c>
      <c r="B31" s="337" t="s">
        <v>83</v>
      </c>
      <c r="C31" s="338"/>
      <c r="D31" s="338"/>
      <c r="E31" s="338"/>
      <c r="F31" s="339"/>
      <c r="G31" s="340">
        <f>I27</f>
        <v>1078.5840000000001</v>
      </c>
      <c r="H31" s="341"/>
    </row>
    <row r="32" spans="1:10" ht="15.75">
      <c r="A32" s="140">
        <v>2</v>
      </c>
      <c r="B32" s="342" t="s">
        <v>79</v>
      </c>
      <c r="C32" s="343"/>
      <c r="D32" s="343"/>
      <c r="E32" s="343"/>
      <c r="F32" s="344"/>
      <c r="G32" s="340">
        <v>403.5</v>
      </c>
      <c r="H32" s="341"/>
    </row>
    <row r="33" spans="1:8" ht="16.5" thickBot="1">
      <c r="A33" s="141">
        <v>3</v>
      </c>
      <c r="B33" s="345" t="s">
        <v>80</v>
      </c>
      <c r="C33" s="346"/>
      <c r="D33" s="346"/>
      <c r="E33" s="346"/>
      <c r="F33" s="347"/>
      <c r="G33" s="348">
        <v>96</v>
      </c>
      <c r="H33" s="349"/>
    </row>
    <row r="34" spans="1:8" ht="19.5" thickBot="1">
      <c r="A34" s="350" t="s">
        <v>82</v>
      </c>
      <c r="B34" s="351"/>
      <c r="C34" s="351"/>
      <c r="D34" s="351"/>
      <c r="E34" s="351"/>
      <c r="F34" s="352"/>
      <c r="G34" s="353">
        <f>SUM(G31:H33)</f>
        <v>1578.0840000000001</v>
      </c>
      <c r="H34" s="354"/>
    </row>
    <row r="35" spans="1:8" ht="35.25" customHeight="1">
      <c r="A35" s="99" t="s">
        <v>156</v>
      </c>
      <c r="B35" s="100"/>
      <c r="C35" s="100"/>
      <c r="D35" s="100"/>
      <c r="E35" s="123"/>
      <c r="F35" s="237" t="s">
        <v>157</v>
      </c>
      <c r="G35" s="237"/>
      <c r="H35" s="237"/>
    </row>
    <row r="36" spans="1:8">
      <c r="A36" s="101" t="s">
        <v>64</v>
      </c>
      <c r="B36" s="102"/>
      <c r="F36" s="238" t="s">
        <v>62</v>
      </c>
      <c r="G36" s="238"/>
      <c r="H36" s="238"/>
    </row>
    <row r="37" spans="1:8" ht="18.75">
      <c r="A37" s="99" t="s">
        <v>71</v>
      </c>
      <c r="B37" s="100"/>
      <c r="C37" s="100"/>
      <c r="D37" s="100"/>
      <c r="E37" s="123"/>
      <c r="F37" s="237" t="s">
        <v>158</v>
      </c>
      <c r="G37" s="237"/>
      <c r="H37" s="237"/>
    </row>
    <row r="38" spans="1:8">
      <c r="A38" s="101" t="s">
        <v>64</v>
      </c>
      <c r="B38" s="102"/>
      <c r="F38" s="238" t="s">
        <v>62</v>
      </c>
      <c r="G38" s="238"/>
      <c r="H38" s="238"/>
    </row>
    <row r="40" spans="1:8">
      <c r="B40" s="85" t="s">
        <v>94</v>
      </c>
    </row>
  </sheetData>
  <mergeCells count="97">
    <mergeCell ref="F36:H36"/>
    <mergeCell ref="F37:H37"/>
    <mergeCell ref="F38:H38"/>
    <mergeCell ref="B33:F33"/>
    <mergeCell ref="G33:H33"/>
    <mergeCell ref="A34:F34"/>
    <mergeCell ref="G34:H34"/>
    <mergeCell ref="F35:H35"/>
    <mergeCell ref="B30:F30"/>
    <mergeCell ref="G30:H30"/>
    <mergeCell ref="B31:F31"/>
    <mergeCell ref="G31:H31"/>
    <mergeCell ref="B32:F32"/>
    <mergeCell ref="G32:H32"/>
    <mergeCell ref="I26:J26"/>
    <mergeCell ref="A27:D27"/>
    <mergeCell ref="E27:F27"/>
    <mergeCell ref="I27:J27"/>
    <mergeCell ref="A29:H29"/>
    <mergeCell ref="B24:C24"/>
    <mergeCell ref="D24:D26"/>
    <mergeCell ref="E24:F24"/>
    <mergeCell ref="B25:C25"/>
    <mergeCell ref="E25:F25"/>
    <mergeCell ref="B26:C26"/>
    <mergeCell ref="E26:F26"/>
    <mergeCell ref="B20:C20"/>
    <mergeCell ref="E20:F20"/>
    <mergeCell ref="I20:J20"/>
    <mergeCell ref="B21:C21"/>
    <mergeCell ref="D21:D23"/>
    <mergeCell ref="E21:F21"/>
    <mergeCell ref="B22:C22"/>
    <mergeCell ref="E22:F22"/>
    <mergeCell ref="B23:C23"/>
    <mergeCell ref="E23:F23"/>
    <mergeCell ref="I21:J21"/>
    <mergeCell ref="I22:J22"/>
    <mergeCell ref="I23:J23"/>
    <mergeCell ref="I17:J17"/>
    <mergeCell ref="B18:C18"/>
    <mergeCell ref="E18:F18"/>
    <mergeCell ref="I18:J18"/>
    <mergeCell ref="B19:C19"/>
    <mergeCell ref="E19:F19"/>
    <mergeCell ref="I19:J19"/>
    <mergeCell ref="I12:J12"/>
    <mergeCell ref="B13:C13"/>
    <mergeCell ref="E13:F13"/>
    <mergeCell ref="I13:J13"/>
    <mergeCell ref="B14:C14"/>
    <mergeCell ref="D14:D16"/>
    <mergeCell ref="E14:F14"/>
    <mergeCell ref="I14:J14"/>
    <mergeCell ref="B15:C15"/>
    <mergeCell ref="E15:F15"/>
    <mergeCell ref="I15:J15"/>
    <mergeCell ref="B16:C16"/>
    <mergeCell ref="E16:F16"/>
    <mergeCell ref="I16:J16"/>
    <mergeCell ref="A6:A9"/>
    <mergeCell ref="D6:D9"/>
    <mergeCell ref="E6:F6"/>
    <mergeCell ref="I6:J6"/>
    <mergeCell ref="E7:F7"/>
    <mergeCell ref="I7:J7"/>
    <mergeCell ref="B8:C8"/>
    <mergeCell ref="E8:F8"/>
    <mergeCell ref="I8:J8"/>
    <mergeCell ref="B9:C9"/>
    <mergeCell ref="E9:F9"/>
    <mergeCell ref="I9:J9"/>
    <mergeCell ref="B6:C6"/>
    <mergeCell ref="B7:C7"/>
    <mergeCell ref="H1:J1"/>
    <mergeCell ref="H2:J2"/>
    <mergeCell ref="H3:J3"/>
    <mergeCell ref="A4:J4"/>
    <mergeCell ref="E5:F5"/>
    <mergeCell ref="I5:J5"/>
    <mergeCell ref="B5:C5"/>
    <mergeCell ref="A10:A16"/>
    <mergeCell ref="B10:C10"/>
    <mergeCell ref="D10:D13"/>
    <mergeCell ref="I24:J24"/>
    <mergeCell ref="I25:J25"/>
    <mergeCell ref="A17:A26"/>
    <mergeCell ref="B17:C17"/>
    <mergeCell ref="D17:D20"/>
    <mergeCell ref="E17:F17"/>
    <mergeCell ref="E10:F10"/>
    <mergeCell ref="I10:J10"/>
    <mergeCell ref="B11:C11"/>
    <mergeCell ref="E11:F11"/>
    <mergeCell ref="I11:J11"/>
    <mergeCell ref="B12:C12"/>
    <mergeCell ref="E12:F12"/>
  </mergeCells>
  <pageMargins left="0.31496062992125984" right="0" top="0.15748031496062992" bottom="0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72"/>
  <sheetViews>
    <sheetView tabSelected="1" view="pageBreakPreview" zoomScaleNormal="100" zoomScaleSheetLayoutView="100" workbookViewId="0">
      <selection activeCell="D16" sqref="D16"/>
    </sheetView>
  </sheetViews>
  <sheetFormatPr defaultRowHeight="12.75"/>
  <cols>
    <col min="1" max="1" width="33.140625" style="3" customWidth="1"/>
    <col min="2" max="2" width="7.85546875" style="3" customWidth="1"/>
    <col min="3" max="3" width="18.7109375" style="3" customWidth="1"/>
    <col min="4" max="5" width="16.140625" style="3" customWidth="1"/>
    <col min="6" max="6" width="14.5703125" style="3" customWidth="1"/>
    <col min="7" max="7" width="16.28515625" style="3" customWidth="1"/>
    <col min="8" max="8" width="9.140625" style="3"/>
    <col min="9" max="9" width="7.28515625" style="3" customWidth="1"/>
    <col min="10" max="247" width="9.140625" style="3"/>
    <col min="248" max="248" width="5.28515625" style="3" customWidth="1"/>
    <col min="249" max="249" width="29" style="3" customWidth="1"/>
    <col min="250" max="250" width="5.42578125" style="3" customWidth="1"/>
    <col min="251" max="251" width="7.7109375" style="3" customWidth="1"/>
    <col min="252" max="255" width="7.28515625" style="3" customWidth="1"/>
    <col min="256" max="257" width="6.85546875" style="3" customWidth="1"/>
    <col min="258" max="259" width="7.7109375" style="3" customWidth="1"/>
    <col min="260" max="263" width="7.85546875" style="3" customWidth="1"/>
    <col min="264" max="503" width="9.140625" style="3"/>
    <col min="504" max="504" width="5.28515625" style="3" customWidth="1"/>
    <col min="505" max="505" width="29" style="3" customWidth="1"/>
    <col min="506" max="506" width="5.42578125" style="3" customWidth="1"/>
    <col min="507" max="507" width="7.7109375" style="3" customWidth="1"/>
    <col min="508" max="511" width="7.28515625" style="3" customWidth="1"/>
    <col min="512" max="513" width="6.85546875" style="3" customWidth="1"/>
    <col min="514" max="515" width="7.7109375" style="3" customWidth="1"/>
    <col min="516" max="519" width="7.85546875" style="3" customWidth="1"/>
    <col min="520" max="759" width="9.140625" style="3"/>
    <col min="760" max="760" width="5.28515625" style="3" customWidth="1"/>
    <col min="761" max="761" width="29" style="3" customWidth="1"/>
    <col min="762" max="762" width="5.42578125" style="3" customWidth="1"/>
    <col min="763" max="763" width="7.7109375" style="3" customWidth="1"/>
    <col min="764" max="767" width="7.28515625" style="3" customWidth="1"/>
    <col min="768" max="769" width="6.85546875" style="3" customWidth="1"/>
    <col min="770" max="771" width="7.7109375" style="3" customWidth="1"/>
    <col min="772" max="775" width="7.85546875" style="3" customWidth="1"/>
    <col min="776" max="1015" width="9.140625" style="3"/>
    <col min="1016" max="1016" width="5.28515625" style="3" customWidth="1"/>
    <col min="1017" max="1017" width="29" style="3" customWidth="1"/>
    <col min="1018" max="1018" width="5.42578125" style="3" customWidth="1"/>
    <col min="1019" max="1019" width="7.7109375" style="3" customWidth="1"/>
    <col min="1020" max="1023" width="7.28515625" style="3" customWidth="1"/>
    <col min="1024" max="1025" width="6.85546875" style="3" customWidth="1"/>
    <col min="1026" max="1027" width="7.7109375" style="3" customWidth="1"/>
    <col min="1028" max="1031" width="7.85546875" style="3" customWidth="1"/>
    <col min="1032" max="1271" width="9.140625" style="3"/>
    <col min="1272" max="1272" width="5.28515625" style="3" customWidth="1"/>
    <col min="1273" max="1273" width="29" style="3" customWidth="1"/>
    <col min="1274" max="1274" width="5.42578125" style="3" customWidth="1"/>
    <col min="1275" max="1275" width="7.7109375" style="3" customWidth="1"/>
    <col min="1276" max="1279" width="7.28515625" style="3" customWidth="1"/>
    <col min="1280" max="1281" width="6.85546875" style="3" customWidth="1"/>
    <col min="1282" max="1283" width="7.7109375" style="3" customWidth="1"/>
    <col min="1284" max="1287" width="7.85546875" style="3" customWidth="1"/>
    <col min="1288" max="1527" width="9.140625" style="3"/>
    <col min="1528" max="1528" width="5.28515625" style="3" customWidth="1"/>
    <col min="1529" max="1529" width="29" style="3" customWidth="1"/>
    <col min="1530" max="1530" width="5.42578125" style="3" customWidth="1"/>
    <col min="1531" max="1531" width="7.7109375" style="3" customWidth="1"/>
    <col min="1532" max="1535" width="7.28515625" style="3" customWidth="1"/>
    <col min="1536" max="1537" width="6.85546875" style="3" customWidth="1"/>
    <col min="1538" max="1539" width="7.7109375" style="3" customWidth="1"/>
    <col min="1540" max="1543" width="7.85546875" style="3" customWidth="1"/>
    <col min="1544" max="1783" width="9.140625" style="3"/>
    <col min="1784" max="1784" width="5.28515625" style="3" customWidth="1"/>
    <col min="1785" max="1785" width="29" style="3" customWidth="1"/>
    <col min="1786" max="1786" width="5.42578125" style="3" customWidth="1"/>
    <col min="1787" max="1787" width="7.7109375" style="3" customWidth="1"/>
    <col min="1788" max="1791" width="7.28515625" style="3" customWidth="1"/>
    <col min="1792" max="1793" width="6.85546875" style="3" customWidth="1"/>
    <col min="1794" max="1795" width="7.7109375" style="3" customWidth="1"/>
    <col min="1796" max="1799" width="7.85546875" style="3" customWidth="1"/>
    <col min="1800" max="2039" width="9.140625" style="3"/>
    <col min="2040" max="2040" width="5.28515625" style="3" customWidth="1"/>
    <col min="2041" max="2041" width="29" style="3" customWidth="1"/>
    <col min="2042" max="2042" width="5.42578125" style="3" customWidth="1"/>
    <col min="2043" max="2043" width="7.7109375" style="3" customWidth="1"/>
    <col min="2044" max="2047" width="7.28515625" style="3" customWidth="1"/>
    <col min="2048" max="2049" width="6.85546875" style="3" customWidth="1"/>
    <col min="2050" max="2051" width="7.7109375" style="3" customWidth="1"/>
    <col min="2052" max="2055" width="7.85546875" style="3" customWidth="1"/>
    <col min="2056" max="2295" width="9.140625" style="3"/>
    <col min="2296" max="2296" width="5.28515625" style="3" customWidth="1"/>
    <col min="2297" max="2297" width="29" style="3" customWidth="1"/>
    <col min="2298" max="2298" width="5.42578125" style="3" customWidth="1"/>
    <col min="2299" max="2299" width="7.7109375" style="3" customWidth="1"/>
    <col min="2300" max="2303" width="7.28515625" style="3" customWidth="1"/>
    <col min="2304" max="2305" width="6.85546875" style="3" customWidth="1"/>
    <col min="2306" max="2307" width="7.7109375" style="3" customWidth="1"/>
    <col min="2308" max="2311" width="7.85546875" style="3" customWidth="1"/>
    <col min="2312" max="2551" width="9.140625" style="3"/>
    <col min="2552" max="2552" width="5.28515625" style="3" customWidth="1"/>
    <col min="2553" max="2553" width="29" style="3" customWidth="1"/>
    <col min="2554" max="2554" width="5.42578125" style="3" customWidth="1"/>
    <col min="2555" max="2555" width="7.7109375" style="3" customWidth="1"/>
    <col min="2556" max="2559" width="7.28515625" style="3" customWidth="1"/>
    <col min="2560" max="2561" width="6.85546875" style="3" customWidth="1"/>
    <col min="2562" max="2563" width="7.7109375" style="3" customWidth="1"/>
    <col min="2564" max="2567" width="7.85546875" style="3" customWidth="1"/>
    <col min="2568" max="2807" width="9.140625" style="3"/>
    <col min="2808" max="2808" width="5.28515625" style="3" customWidth="1"/>
    <col min="2809" max="2809" width="29" style="3" customWidth="1"/>
    <col min="2810" max="2810" width="5.42578125" style="3" customWidth="1"/>
    <col min="2811" max="2811" width="7.7109375" style="3" customWidth="1"/>
    <col min="2812" max="2815" width="7.28515625" style="3" customWidth="1"/>
    <col min="2816" max="2817" width="6.85546875" style="3" customWidth="1"/>
    <col min="2818" max="2819" width="7.7109375" style="3" customWidth="1"/>
    <col min="2820" max="2823" width="7.85546875" style="3" customWidth="1"/>
    <col min="2824" max="3063" width="9.140625" style="3"/>
    <col min="3064" max="3064" width="5.28515625" style="3" customWidth="1"/>
    <col min="3065" max="3065" width="29" style="3" customWidth="1"/>
    <col min="3066" max="3066" width="5.42578125" style="3" customWidth="1"/>
    <col min="3067" max="3067" width="7.7109375" style="3" customWidth="1"/>
    <col min="3068" max="3071" width="7.28515625" style="3" customWidth="1"/>
    <col min="3072" max="3073" width="6.85546875" style="3" customWidth="1"/>
    <col min="3074" max="3075" width="7.7109375" style="3" customWidth="1"/>
    <col min="3076" max="3079" width="7.85546875" style="3" customWidth="1"/>
    <col min="3080" max="3319" width="9.140625" style="3"/>
    <col min="3320" max="3320" width="5.28515625" style="3" customWidth="1"/>
    <col min="3321" max="3321" width="29" style="3" customWidth="1"/>
    <col min="3322" max="3322" width="5.42578125" style="3" customWidth="1"/>
    <col min="3323" max="3323" width="7.7109375" style="3" customWidth="1"/>
    <col min="3324" max="3327" width="7.28515625" style="3" customWidth="1"/>
    <col min="3328" max="3329" width="6.85546875" style="3" customWidth="1"/>
    <col min="3330" max="3331" width="7.7109375" style="3" customWidth="1"/>
    <col min="3332" max="3335" width="7.85546875" style="3" customWidth="1"/>
    <col min="3336" max="3575" width="9.140625" style="3"/>
    <col min="3576" max="3576" width="5.28515625" style="3" customWidth="1"/>
    <col min="3577" max="3577" width="29" style="3" customWidth="1"/>
    <col min="3578" max="3578" width="5.42578125" style="3" customWidth="1"/>
    <col min="3579" max="3579" width="7.7109375" style="3" customWidth="1"/>
    <col min="3580" max="3583" width="7.28515625" style="3" customWidth="1"/>
    <col min="3584" max="3585" width="6.85546875" style="3" customWidth="1"/>
    <col min="3586" max="3587" width="7.7109375" style="3" customWidth="1"/>
    <col min="3588" max="3591" width="7.85546875" style="3" customWidth="1"/>
    <col min="3592" max="3831" width="9.140625" style="3"/>
    <col min="3832" max="3832" width="5.28515625" style="3" customWidth="1"/>
    <col min="3833" max="3833" width="29" style="3" customWidth="1"/>
    <col min="3834" max="3834" width="5.42578125" style="3" customWidth="1"/>
    <col min="3835" max="3835" width="7.7109375" style="3" customWidth="1"/>
    <col min="3836" max="3839" width="7.28515625" style="3" customWidth="1"/>
    <col min="3840" max="3841" width="6.85546875" style="3" customWidth="1"/>
    <col min="3842" max="3843" width="7.7109375" style="3" customWidth="1"/>
    <col min="3844" max="3847" width="7.85546875" style="3" customWidth="1"/>
    <col min="3848" max="4087" width="9.140625" style="3"/>
    <col min="4088" max="4088" width="5.28515625" style="3" customWidth="1"/>
    <col min="4089" max="4089" width="29" style="3" customWidth="1"/>
    <col min="4090" max="4090" width="5.42578125" style="3" customWidth="1"/>
    <col min="4091" max="4091" width="7.7109375" style="3" customWidth="1"/>
    <col min="4092" max="4095" width="7.28515625" style="3" customWidth="1"/>
    <col min="4096" max="4097" width="6.85546875" style="3" customWidth="1"/>
    <col min="4098" max="4099" width="7.7109375" style="3" customWidth="1"/>
    <col min="4100" max="4103" width="7.85546875" style="3" customWidth="1"/>
    <col min="4104" max="4343" width="9.140625" style="3"/>
    <col min="4344" max="4344" width="5.28515625" style="3" customWidth="1"/>
    <col min="4345" max="4345" width="29" style="3" customWidth="1"/>
    <col min="4346" max="4346" width="5.42578125" style="3" customWidth="1"/>
    <col min="4347" max="4347" width="7.7109375" style="3" customWidth="1"/>
    <col min="4348" max="4351" width="7.28515625" style="3" customWidth="1"/>
    <col min="4352" max="4353" width="6.85546875" style="3" customWidth="1"/>
    <col min="4354" max="4355" width="7.7109375" style="3" customWidth="1"/>
    <col min="4356" max="4359" width="7.85546875" style="3" customWidth="1"/>
    <col min="4360" max="4599" width="9.140625" style="3"/>
    <col min="4600" max="4600" width="5.28515625" style="3" customWidth="1"/>
    <col min="4601" max="4601" width="29" style="3" customWidth="1"/>
    <col min="4602" max="4602" width="5.42578125" style="3" customWidth="1"/>
    <col min="4603" max="4603" width="7.7109375" style="3" customWidth="1"/>
    <col min="4604" max="4607" width="7.28515625" style="3" customWidth="1"/>
    <col min="4608" max="4609" width="6.85546875" style="3" customWidth="1"/>
    <col min="4610" max="4611" width="7.7109375" style="3" customWidth="1"/>
    <col min="4612" max="4615" width="7.85546875" style="3" customWidth="1"/>
    <col min="4616" max="4855" width="9.140625" style="3"/>
    <col min="4856" max="4856" width="5.28515625" style="3" customWidth="1"/>
    <col min="4857" max="4857" width="29" style="3" customWidth="1"/>
    <col min="4858" max="4858" width="5.42578125" style="3" customWidth="1"/>
    <col min="4859" max="4859" width="7.7109375" style="3" customWidth="1"/>
    <col min="4860" max="4863" width="7.28515625" style="3" customWidth="1"/>
    <col min="4864" max="4865" width="6.85546875" style="3" customWidth="1"/>
    <col min="4866" max="4867" width="7.7109375" style="3" customWidth="1"/>
    <col min="4868" max="4871" width="7.85546875" style="3" customWidth="1"/>
    <col min="4872" max="5111" width="9.140625" style="3"/>
    <col min="5112" max="5112" width="5.28515625" style="3" customWidth="1"/>
    <col min="5113" max="5113" width="29" style="3" customWidth="1"/>
    <col min="5114" max="5114" width="5.42578125" style="3" customWidth="1"/>
    <col min="5115" max="5115" width="7.7109375" style="3" customWidth="1"/>
    <col min="5116" max="5119" width="7.28515625" style="3" customWidth="1"/>
    <col min="5120" max="5121" width="6.85546875" style="3" customWidth="1"/>
    <col min="5122" max="5123" width="7.7109375" style="3" customWidth="1"/>
    <col min="5124" max="5127" width="7.85546875" style="3" customWidth="1"/>
    <col min="5128" max="5367" width="9.140625" style="3"/>
    <col min="5368" max="5368" width="5.28515625" style="3" customWidth="1"/>
    <col min="5369" max="5369" width="29" style="3" customWidth="1"/>
    <col min="5370" max="5370" width="5.42578125" style="3" customWidth="1"/>
    <col min="5371" max="5371" width="7.7109375" style="3" customWidth="1"/>
    <col min="5372" max="5375" width="7.28515625" style="3" customWidth="1"/>
    <col min="5376" max="5377" width="6.85546875" style="3" customWidth="1"/>
    <col min="5378" max="5379" width="7.7109375" style="3" customWidth="1"/>
    <col min="5380" max="5383" width="7.85546875" style="3" customWidth="1"/>
    <col min="5384" max="5623" width="9.140625" style="3"/>
    <col min="5624" max="5624" width="5.28515625" style="3" customWidth="1"/>
    <col min="5625" max="5625" width="29" style="3" customWidth="1"/>
    <col min="5626" max="5626" width="5.42578125" style="3" customWidth="1"/>
    <col min="5627" max="5627" width="7.7109375" style="3" customWidth="1"/>
    <col min="5628" max="5631" width="7.28515625" style="3" customWidth="1"/>
    <col min="5632" max="5633" width="6.85546875" style="3" customWidth="1"/>
    <col min="5634" max="5635" width="7.7109375" style="3" customWidth="1"/>
    <col min="5636" max="5639" width="7.85546875" style="3" customWidth="1"/>
    <col min="5640" max="5879" width="9.140625" style="3"/>
    <col min="5880" max="5880" width="5.28515625" style="3" customWidth="1"/>
    <col min="5881" max="5881" width="29" style="3" customWidth="1"/>
    <col min="5882" max="5882" width="5.42578125" style="3" customWidth="1"/>
    <col min="5883" max="5883" width="7.7109375" style="3" customWidth="1"/>
    <col min="5884" max="5887" width="7.28515625" style="3" customWidth="1"/>
    <col min="5888" max="5889" width="6.85546875" style="3" customWidth="1"/>
    <col min="5890" max="5891" width="7.7109375" style="3" customWidth="1"/>
    <col min="5892" max="5895" width="7.85546875" style="3" customWidth="1"/>
    <col min="5896" max="6135" width="9.140625" style="3"/>
    <col min="6136" max="6136" width="5.28515625" style="3" customWidth="1"/>
    <col min="6137" max="6137" width="29" style="3" customWidth="1"/>
    <col min="6138" max="6138" width="5.42578125" style="3" customWidth="1"/>
    <col min="6139" max="6139" width="7.7109375" style="3" customWidth="1"/>
    <col min="6140" max="6143" width="7.28515625" style="3" customWidth="1"/>
    <col min="6144" max="6145" width="6.85546875" style="3" customWidth="1"/>
    <col min="6146" max="6147" width="7.7109375" style="3" customWidth="1"/>
    <col min="6148" max="6151" width="7.85546875" style="3" customWidth="1"/>
    <col min="6152" max="6391" width="9.140625" style="3"/>
    <col min="6392" max="6392" width="5.28515625" style="3" customWidth="1"/>
    <col min="6393" max="6393" width="29" style="3" customWidth="1"/>
    <col min="6394" max="6394" width="5.42578125" style="3" customWidth="1"/>
    <col min="6395" max="6395" width="7.7109375" style="3" customWidth="1"/>
    <col min="6396" max="6399" width="7.28515625" style="3" customWidth="1"/>
    <col min="6400" max="6401" width="6.85546875" style="3" customWidth="1"/>
    <col min="6402" max="6403" width="7.7109375" style="3" customWidth="1"/>
    <col min="6404" max="6407" width="7.85546875" style="3" customWidth="1"/>
    <col min="6408" max="6647" width="9.140625" style="3"/>
    <col min="6648" max="6648" width="5.28515625" style="3" customWidth="1"/>
    <col min="6649" max="6649" width="29" style="3" customWidth="1"/>
    <col min="6650" max="6650" width="5.42578125" style="3" customWidth="1"/>
    <col min="6651" max="6651" width="7.7109375" style="3" customWidth="1"/>
    <col min="6652" max="6655" width="7.28515625" style="3" customWidth="1"/>
    <col min="6656" max="6657" width="6.85546875" style="3" customWidth="1"/>
    <col min="6658" max="6659" width="7.7109375" style="3" customWidth="1"/>
    <col min="6660" max="6663" width="7.85546875" style="3" customWidth="1"/>
    <col min="6664" max="6903" width="9.140625" style="3"/>
    <col min="6904" max="6904" width="5.28515625" style="3" customWidth="1"/>
    <col min="6905" max="6905" width="29" style="3" customWidth="1"/>
    <col min="6906" max="6906" width="5.42578125" style="3" customWidth="1"/>
    <col min="6907" max="6907" width="7.7109375" style="3" customWidth="1"/>
    <col min="6908" max="6911" width="7.28515625" style="3" customWidth="1"/>
    <col min="6912" max="6913" width="6.85546875" style="3" customWidth="1"/>
    <col min="6914" max="6915" width="7.7109375" style="3" customWidth="1"/>
    <col min="6916" max="6919" width="7.85546875" style="3" customWidth="1"/>
    <col min="6920" max="7159" width="9.140625" style="3"/>
    <col min="7160" max="7160" width="5.28515625" style="3" customWidth="1"/>
    <col min="7161" max="7161" width="29" style="3" customWidth="1"/>
    <col min="7162" max="7162" width="5.42578125" style="3" customWidth="1"/>
    <col min="7163" max="7163" width="7.7109375" style="3" customWidth="1"/>
    <col min="7164" max="7167" width="7.28515625" style="3" customWidth="1"/>
    <col min="7168" max="7169" width="6.85546875" style="3" customWidth="1"/>
    <col min="7170" max="7171" width="7.7109375" style="3" customWidth="1"/>
    <col min="7172" max="7175" width="7.85546875" style="3" customWidth="1"/>
    <col min="7176" max="7415" width="9.140625" style="3"/>
    <col min="7416" max="7416" width="5.28515625" style="3" customWidth="1"/>
    <col min="7417" max="7417" width="29" style="3" customWidth="1"/>
    <col min="7418" max="7418" width="5.42578125" style="3" customWidth="1"/>
    <col min="7419" max="7419" width="7.7109375" style="3" customWidth="1"/>
    <col min="7420" max="7423" width="7.28515625" style="3" customWidth="1"/>
    <col min="7424" max="7425" width="6.85546875" style="3" customWidth="1"/>
    <col min="7426" max="7427" width="7.7109375" style="3" customWidth="1"/>
    <col min="7428" max="7431" width="7.85546875" style="3" customWidth="1"/>
    <col min="7432" max="7671" width="9.140625" style="3"/>
    <col min="7672" max="7672" width="5.28515625" style="3" customWidth="1"/>
    <col min="7673" max="7673" width="29" style="3" customWidth="1"/>
    <col min="7674" max="7674" width="5.42578125" style="3" customWidth="1"/>
    <col min="7675" max="7675" width="7.7109375" style="3" customWidth="1"/>
    <col min="7676" max="7679" width="7.28515625" style="3" customWidth="1"/>
    <col min="7680" max="7681" width="6.85546875" style="3" customWidth="1"/>
    <col min="7682" max="7683" width="7.7109375" style="3" customWidth="1"/>
    <col min="7684" max="7687" width="7.85546875" style="3" customWidth="1"/>
    <col min="7688" max="7927" width="9.140625" style="3"/>
    <col min="7928" max="7928" width="5.28515625" style="3" customWidth="1"/>
    <col min="7929" max="7929" width="29" style="3" customWidth="1"/>
    <col min="7930" max="7930" width="5.42578125" style="3" customWidth="1"/>
    <col min="7931" max="7931" width="7.7109375" style="3" customWidth="1"/>
    <col min="7932" max="7935" width="7.28515625" style="3" customWidth="1"/>
    <col min="7936" max="7937" width="6.85546875" style="3" customWidth="1"/>
    <col min="7938" max="7939" width="7.7109375" style="3" customWidth="1"/>
    <col min="7940" max="7943" width="7.85546875" style="3" customWidth="1"/>
    <col min="7944" max="8183" width="9.140625" style="3"/>
    <col min="8184" max="8184" width="5.28515625" style="3" customWidth="1"/>
    <col min="8185" max="8185" width="29" style="3" customWidth="1"/>
    <col min="8186" max="8186" width="5.42578125" style="3" customWidth="1"/>
    <col min="8187" max="8187" width="7.7109375" style="3" customWidth="1"/>
    <col min="8188" max="8191" width="7.28515625" style="3" customWidth="1"/>
    <col min="8192" max="8193" width="6.85546875" style="3" customWidth="1"/>
    <col min="8194" max="8195" width="7.7109375" style="3" customWidth="1"/>
    <col min="8196" max="8199" width="7.85546875" style="3" customWidth="1"/>
    <col min="8200" max="8439" width="9.140625" style="3"/>
    <col min="8440" max="8440" width="5.28515625" style="3" customWidth="1"/>
    <col min="8441" max="8441" width="29" style="3" customWidth="1"/>
    <col min="8442" max="8442" width="5.42578125" style="3" customWidth="1"/>
    <col min="8443" max="8443" width="7.7109375" style="3" customWidth="1"/>
    <col min="8444" max="8447" width="7.28515625" style="3" customWidth="1"/>
    <col min="8448" max="8449" width="6.85546875" style="3" customWidth="1"/>
    <col min="8450" max="8451" width="7.7109375" style="3" customWidth="1"/>
    <col min="8452" max="8455" width="7.85546875" style="3" customWidth="1"/>
    <col min="8456" max="8695" width="9.140625" style="3"/>
    <col min="8696" max="8696" width="5.28515625" style="3" customWidth="1"/>
    <col min="8697" max="8697" width="29" style="3" customWidth="1"/>
    <col min="8698" max="8698" width="5.42578125" style="3" customWidth="1"/>
    <col min="8699" max="8699" width="7.7109375" style="3" customWidth="1"/>
    <col min="8700" max="8703" width="7.28515625" style="3" customWidth="1"/>
    <col min="8704" max="8705" width="6.85546875" style="3" customWidth="1"/>
    <col min="8706" max="8707" width="7.7109375" style="3" customWidth="1"/>
    <col min="8708" max="8711" width="7.85546875" style="3" customWidth="1"/>
    <col min="8712" max="8951" width="9.140625" style="3"/>
    <col min="8952" max="8952" width="5.28515625" style="3" customWidth="1"/>
    <col min="8953" max="8953" width="29" style="3" customWidth="1"/>
    <col min="8954" max="8954" width="5.42578125" style="3" customWidth="1"/>
    <col min="8955" max="8955" width="7.7109375" style="3" customWidth="1"/>
    <col min="8956" max="8959" width="7.28515625" style="3" customWidth="1"/>
    <col min="8960" max="8961" width="6.85546875" style="3" customWidth="1"/>
    <col min="8962" max="8963" width="7.7109375" style="3" customWidth="1"/>
    <col min="8964" max="8967" width="7.85546875" style="3" customWidth="1"/>
    <col min="8968" max="9207" width="9.140625" style="3"/>
    <col min="9208" max="9208" width="5.28515625" style="3" customWidth="1"/>
    <col min="9209" max="9209" width="29" style="3" customWidth="1"/>
    <col min="9210" max="9210" width="5.42578125" style="3" customWidth="1"/>
    <col min="9211" max="9211" width="7.7109375" style="3" customWidth="1"/>
    <col min="9212" max="9215" width="7.28515625" style="3" customWidth="1"/>
    <col min="9216" max="9217" width="6.85546875" style="3" customWidth="1"/>
    <col min="9218" max="9219" width="7.7109375" style="3" customWidth="1"/>
    <col min="9220" max="9223" width="7.85546875" style="3" customWidth="1"/>
    <col min="9224" max="9463" width="9.140625" style="3"/>
    <col min="9464" max="9464" width="5.28515625" style="3" customWidth="1"/>
    <col min="9465" max="9465" width="29" style="3" customWidth="1"/>
    <col min="9466" max="9466" width="5.42578125" style="3" customWidth="1"/>
    <col min="9467" max="9467" width="7.7109375" style="3" customWidth="1"/>
    <col min="9468" max="9471" width="7.28515625" style="3" customWidth="1"/>
    <col min="9472" max="9473" width="6.85546875" style="3" customWidth="1"/>
    <col min="9474" max="9475" width="7.7109375" style="3" customWidth="1"/>
    <col min="9476" max="9479" width="7.85546875" style="3" customWidth="1"/>
    <col min="9480" max="9719" width="9.140625" style="3"/>
    <col min="9720" max="9720" width="5.28515625" style="3" customWidth="1"/>
    <col min="9721" max="9721" width="29" style="3" customWidth="1"/>
    <col min="9722" max="9722" width="5.42578125" style="3" customWidth="1"/>
    <col min="9723" max="9723" width="7.7109375" style="3" customWidth="1"/>
    <col min="9724" max="9727" width="7.28515625" style="3" customWidth="1"/>
    <col min="9728" max="9729" width="6.85546875" style="3" customWidth="1"/>
    <col min="9730" max="9731" width="7.7109375" style="3" customWidth="1"/>
    <col min="9732" max="9735" width="7.85546875" style="3" customWidth="1"/>
    <col min="9736" max="9975" width="9.140625" style="3"/>
    <col min="9976" max="9976" width="5.28515625" style="3" customWidth="1"/>
    <col min="9977" max="9977" width="29" style="3" customWidth="1"/>
    <col min="9978" max="9978" width="5.42578125" style="3" customWidth="1"/>
    <col min="9979" max="9979" width="7.7109375" style="3" customWidth="1"/>
    <col min="9980" max="9983" width="7.28515625" style="3" customWidth="1"/>
    <col min="9984" max="9985" width="6.85546875" style="3" customWidth="1"/>
    <col min="9986" max="9987" width="7.7109375" style="3" customWidth="1"/>
    <col min="9988" max="9991" width="7.85546875" style="3" customWidth="1"/>
    <col min="9992" max="10231" width="9.140625" style="3"/>
    <col min="10232" max="10232" width="5.28515625" style="3" customWidth="1"/>
    <col min="10233" max="10233" width="29" style="3" customWidth="1"/>
    <col min="10234" max="10234" width="5.42578125" style="3" customWidth="1"/>
    <col min="10235" max="10235" width="7.7109375" style="3" customWidth="1"/>
    <col min="10236" max="10239" width="7.28515625" style="3" customWidth="1"/>
    <col min="10240" max="10241" width="6.85546875" style="3" customWidth="1"/>
    <col min="10242" max="10243" width="7.7109375" style="3" customWidth="1"/>
    <col min="10244" max="10247" width="7.85546875" style="3" customWidth="1"/>
    <col min="10248" max="10487" width="9.140625" style="3"/>
    <col min="10488" max="10488" width="5.28515625" style="3" customWidth="1"/>
    <col min="10489" max="10489" width="29" style="3" customWidth="1"/>
    <col min="10490" max="10490" width="5.42578125" style="3" customWidth="1"/>
    <col min="10491" max="10491" width="7.7109375" style="3" customWidth="1"/>
    <col min="10492" max="10495" width="7.28515625" style="3" customWidth="1"/>
    <col min="10496" max="10497" width="6.85546875" style="3" customWidth="1"/>
    <col min="10498" max="10499" width="7.7109375" style="3" customWidth="1"/>
    <col min="10500" max="10503" width="7.85546875" style="3" customWidth="1"/>
    <col min="10504" max="10743" width="9.140625" style="3"/>
    <col min="10744" max="10744" width="5.28515625" style="3" customWidth="1"/>
    <col min="10745" max="10745" width="29" style="3" customWidth="1"/>
    <col min="10746" max="10746" width="5.42578125" style="3" customWidth="1"/>
    <col min="10747" max="10747" width="7.7109375" style="3" customWidth="1"/>
    <col min="10748" max="10751" width="7.28515625" style="3" customWidth="1"/>
    <col min="10752" max="10753" width="6.85546875" style="3" customWidth="1"/>
    <col min="10754" max="10755" width="7.7109375" style="3" customWidth="1"/>
    <col min="10756" max="10759" width="7.85546875" style="3" customWidth="1"/>
    <col min="10760" max="10999" width="9.140625" style="3"/>
    <col min="11000" max="11000" width="5.28515625" style="3" customWidth="1"/>
    <col min="11001" max="11001" width="29" style="3" customWidth="1"/>
    <col min="11002" max="11002" width="5.42578125" style="3" customWidth="1"/>
    <col min="11003" max="11003" width="7.7109375" style="3" customWidth="1"/>
    <col min="11004" max="11007" width="7.28515625" style="3" customWidth="1"/>
    <col min="11008" max="11009" width="6.85546875" style="3" customWidth="1"/>
    <col min="11010" max="11011" width="7.7109375" style="3" customWidth="1"/>
    <col min="11012" max="11015" width="7.85546875" style="3" customWidth="1"/>
    <col min="11016" max="11255" width="9.140625" style="3"/>
    <col min="11256" max="11256" width="5.28515625" style="3" customWidth="1"/>
    <col min="11257" max="11257" width="29" style="3" customWidth="1"/>
    <col min="11258" max="11258" width="5.42578125" style="3" customWidth="1"/>
    <col min="11259" max="11259" width="7.7109375" style="3" customWidth="1"/>
    <col min="11260" max="11263" width="7.28515625" style="3" customWidth="1"/>
    <col min="11264" max="11265" width="6.85546875" style="3" customWidth="1"/>
    <col min="11266" max="11267" width="7.7109375" style="3" customWidth="1"/>
    <col min="11268" max="11271" width="7.85546875" style="3" customWidth="1"/>
    <col min="11272" max="11511" width="9.140625" style="3"/>
    <col min="11512" max="11512" width="5.28515625" style="3" customWidth="1"/>
    <col min="11513" max="11513" width="29" style="3" customWidth="1"/>
    <col min="11514" max="11514" width="5.42578125" style="3" customWidth="1"/>
    <col min="11515" max="11515" width="7.7109375" style="3" customWidth="1"/>
    <col min="11516" max="11519" width="7.28515625" style="3" customWidth="1"/>
    <col min="11520" max="11521" width="6.85546875" style="3" customWidth="1"/>
    <col min="11522" max="11523" width="7.7109375" style="3" customWidth="1"/>
    <col min="11524" max="11527" width="7.85546875" style="3" customWidth="1"/>
    <col min="11528" max="11767" width="9.140625" style="3"/>
    <col min="11768" max="11768" width="5.28515625" style="3" customWidth="1"/>
    <col min="11769" max="11769" width="29" style="3" customWidth="1"/>
    <col min="11770" max="11770" width="5.42578125" style="3" customWidth="1"/>
    <col min="11771" max="11771" width="7.7109375" style="3" customWidth="1"/>
    <col min="11772" max="11775" width="7.28515625" style="3" customWidth="1"/>
    <col min="11776" max="11777" width="6.85546875" style="3" customWidth="1"/>
    <col min="11778" max="11779" width="7.7109375" style="3" customWidth="1"/>
    <col min="11780" max="11783" width="7.85546875" style="3" customWidth="1"/>
    <col min="11784" max="12023" width="9.140625" style="3"/>
    <col min="12024" max="12024" width="5.28515625" style="3" customWidth="1"/>
    <col min="12025" max="12025" width="29" style="3" customWidth="1"/>
    <col min="12026" max="12026" width="5.42578125" style="3" customWidth="1"/>
    <col min="12027" max="12027" width="7.7109375" style="3" customWidth="1"/>
    <col min="12028" max="12031" width="7.28515625" style="3" customWidth="1"/>
    <col min="12032" max="12033" width="6.85546875" style="3" customWidth="1"/>
    <col min="12034" max="12035" width="7.7109375" style="3" customWidth="1"/>
    <col min="12036" max="12039" width="7.85546875" style="3" customWidth="1"/>
    <col min="12040" max="12279" width="9.140625" style="3"/>
    <col min="12280" max="12280" width="5.28515625" style="3" customWidth="1"/>
    <col min="12281" max="12281" width="29" style="3" customWidth="1"/>
    <col min="12282" max="12282" width="5.42578125" style="3" customWidth="1"/>
    <col min="12283" max="12283" width="7.7109375" style="3" customWidth="1"/>
    <col min="12284" max="12287" width="7.28515625" style="3" customWidth="1"/>
    <col min="12288" max="12289" width="6.85546875" style="3" customWidth="1"/>
    <col min="12290" max="12291" width="7.7109375" style="3" customWidth="1"/>
    <col min="12292" max="12295" width="7.85546875" style="3" customWidth="1"/>
    <col min="12296" max="12535" width="9.140625" style="3"/>
    <col min="12536" max="12536" width="5.28515625" style="3" customWidth="1"/>
    <col min="12537" max="12537" width="29" style="3" customWidth="1"/>
    <col min="12538" max="12538" width="5.42578125" style="3" customWidth="1"/>
    <col min="12539" max="12539" width="7.7109375" style="3" customWidth="1"/>
    <col min="12540" max="12543" width="7.28515625" style="3" customWidth="1"/>
    <col min="12544" max="12545" width="6.85546875" style="3" customWidth="1"/>
    <col min="12546" max="12547" width="7.7109375" style="3" customWidth="1"/>
    <col min="12548" max="12551" width="7.85546875" style="3" customWidth="1"/>
    <col min="12552" max="12791" width="9.140625" style="3"/>
    <col min="12792" max="12792" width="5.28515625" style="3" customWidth="1"/>
    <col min="12793" max="12793" width="29" style="3" customWidth="1"/>
    <col min="12794" max="12794" width="5.42578125" style="3" customWidth="1"/>
    <col min="12795" max="12795" width="7.7109375" style="3" customWidth="1"/>
    <col min="12796" max="12799" width="7.28515625" style="3" customWidth="1"/>
    <col min="12800" max="12801" width="6.85546875" style="3" customWidth="1"/>
    <col min="12802" max="12803" width="7.7109375" style="3" customWidth="1"/>
    <col min="12804" max="12807" width="7.85546875" style="3" customWidth="1"/>
    <col min="12808" max="13047" width="9.140625" style="3"/>
    <col min="13048" max="13048" width="5.28515625" style="3" customWidth="1"/>
    <col min="13049" max="13049" width="29" style="3" customWidth="1"/>
    <col min="13050" max="13050" width="5.42578125" style="3" customWidth="1"/>
    <col min="13051" max="13051" width="7.7109375" style="3" customWidth="1"/>
    <col min="13052" max="13055" width="7.28515625" style="3" customWidth="1"/>
    <col min="13056" max="13057" width="6.85546875" style="3" customWidth="1"/>
    <col min="13058" max="13059" width="7.7109375" style="3" customWidth="1"/>
    <col min="13060" max="13063" width="7.85546875" style="3" customWidth="1"/>
    <col min="13064" max="13303" width="9.140625" style="3"/>
    <col min="13304" max="13304" width="5.28515625" style="3" customWidth="1"/>
    <col min="13305" max="13305" width="29" style="3" customWidth="1"/>
    <col min="13306" max="13306" width="5.42578125" style="3" customWidth="1"/>
    <col min="13307" max="13307" width="7.7109375" style="3" customWidth="1"/>
    <col min="13308" max="13311" width="7.28515625" style="3" customWidth="1"/>
    <col min="13312" max="13313" width="6.85546875" style="3" customWidth="1"/>
    <col min="13314" max="13315" width="7.7109375" style="3" customWidth="1"/>
    <col min="13316" max="13319" width="7.85546875" style="3" customWidth="1"/>
    <col min="13320" max="13559" width="9.140625" style="3"/>
    <col min="13560" max="13560" width="5.28515625" style="3" customWidth="1"/>
    <col min="13561" max="13561" width="29" style="3" customWidth="1"/>
    <col min="13562" max="13562" width="5.42578125" style="3" customWidth="1"/>
    <col min="13563" max="13563" width="7.7109375" style="3" customWidth="1"/>
    <col min="13564" max="13567" width="7.28515625" style="3" customWidth="1"/>
    <col min="13568" max="13569" width="6.85546875" style="3" customWidth="1"/>
    <col min="13570" max="13571" width="7.7109375" style="3" customWidth="1"/>
    <col min="13572" max="13575" width="7.85546875" style="3" customWidth="1"/>
    <col min="13576" max="13815" width="9.140625" style="3"/>
    <col min="13816" max="13816" width="5.28515625" style="3" customWidth="1"/>
    <col min="13817" max="13817" width="29" style="3" customWidth="1"/>
    <col min="13818" max="13818" width="5.42578125" style="3" customWidth="1"/>
    <col min="13819" max="13819" width="7.7109375" style="3" customWidth="1"/>
    <col min="13820" max="13823" width="7.28515625" style="3" customWidth="1"/>
    <col min="13824" max="13825" width="6.85546875" style="3" customWidth="1"/>
    <col min="13826" max="13827" width="7.7109375" style="3" customWidth="1"/>
    <col min="13828" max="13831" width="7.85546875" style="3" customWidth="1"/>
    <col min="13832" max="14071" width="9.140625" style="3"/>
    <col min="14072" max="14072" width="5.28515625" style="3" customWidth="1"/>
    <col min="14073" max="14073" width="29" style="3" customWidth="1"/>
    <col min="14074" max="14074" width="5.42578125" style="3" customWidth="1"/>
    <col min="14075" max="14075" width="7.7109375" style="3" customWidth="1"/>
    <col min="14076" max="14079" width="7.28515625" style="3" customWidth="1"/>
    <col min="14080" max="14081" width="6.85546875" style="3" customWidth="1"/>
    <col min="14082" max="14083" width="7.7109375" style="3" customWidth="1"/>
    <col min="14084" max="14087" width="7.85546875" style="3" customWidth="1"/>
    <col min="14088" max="14327" width="9.140625" style="3"/>
    <col min="14328" max="14328" width="5.28515625" style="3" customWidth="1"/>
    <col min="14329" max="14329" width="29" style="3" customWidth="1"/>
    <col min="14330" max="14330" width="5.42578125" style="3" customWidth="1"/>
    <col min="14331" max="14331" width="7.7109375" style="3" customWidth="1"/>
    <col min="14332" max="14335" width="7.28515625" style="3" customWidth="1"/>
    <col min="14336" max="14337" width="6.85546875" style="3" customWidth="1"/>
    <col min="14338" max="14339" width="7.7109375" style="3" customWidth="1"/>
    <col min="14340" max="14343" width="7.85546875" style="3" customWidth="1"/>
    <col min="14344" max="14583" width="9.140625" style="3"/>
    <col min="14584" max="14584" width="5.28515625" style="3" customWidth="1"/>
    <col min="14585" max="14585" width="29" style="3" customWidth="1"/>
    <col min="14586" max="14586" width="5.42578125" style="3" customWidth="1"/>
    <col min="14587" max="14587" width="7.7109375" style="3" customWidth="1"/>
    <col min="14588" max="14591" width="7.28515625" style="3" customWidth="1"/>
    <col min="14592" max="14593" width="6.85546875" style="3" customWidth="1"/>
    <col min="14594" max="14595" width="7.7109375" style="3" customWidth="1"/>
    <col min="14596" max="14599" width="7.85546875" style="3" customWidth="1"/>
    <col min="14600" max="14839" width="9.140625" style="3"/>
    <col min="14840" max="14840" width="5.28515625" style="3" customWidth="1"/>
    <col min="14841" max="14841" width="29" style="3" customWidth="1"/>
    <col min="14842" max="14842" width="5.42578125" style="3" customWidth="1"/>
    <col min="14843" max="14843" width="7.7109375" style="3" customWidth="1"/>
    <col min="14844" max="14847" width="7.28515625" style="3" customWidth="1"/>
    <col min="14848" max="14849" width="6.85546875" style="3" customWidth="1"/>
    <col min="14850" max="14851" width="7.7109375" style="3" customWidth="1"/>
    <col min="14852" max="14855" width="7.85546875" style="3" customWidth="1"/>
    <col min="14856" max="15095" width="9.140625" style="3"/>
    <col min="15096" max="15096" width="5.28515625" style="3" customWidth="1"/>
    <col min="15097" max="15097" width="29" style="3" customWidth="1"/>
    <col min="15098" max="15098" width="5.42578125" style="3" customWidth="1"/>
    <col min="15099" max="15099" width="7.7109375" style="3" customWidth="1"/>
    <col min="15100" max="15103" width="7.28515625" style="3" customWidth="1"/>
    <col min="15104" max="15105" width="6.85546875" style="3" customWidth="1"/>
    <col min="15106" max="15107" width="7.7109375" style="3" customWidth="1"/>
    <col min="15108" max="15111" width="7.85546875" style="3" customWidth="1"/>
    <col min="15112" max="15351" width="9.140625" style="3"/>
    <col min="15352" max="15352" width="5.28515625" style="3" customWidth="1"/>
    <col min="15353" max="15353" width="29" style="3" customWidth="1"/>
    <col min="15354" max="15354" width="5.42578125" style="3" customWidth="1"/>
    <col min="15355" max="15355" width="7.7109375" style="3" customWidth="1"/>
    <col min="15356" max="15359" width="7.28515625" style="3" customWidth="1"/>
    <col min="15360" max="15361" width="6.85546875" style="3" customWidth="1"/>
    <col min="15362" max="15363" width="7.7109375" style="3" customWidth="1"/>
    <col min="15364" max="15367" width="7.85546875" style="3" customWidth="1"/>
    <col min="15368" max="15607" width="9.140625" style="3"/>
    <col min="15608" max="15608" width="5.28515625" style="3" customWidth="1"/>
    <col min="15609" max="15609" width="29" style="3" customWidth="1"/>
    <col min="15610" max="15610" width="5.42578125" style="3" customWidth="1"/>
    <col min="15611" max="15611" width="7.7109375" style="3" customWidth="1"/>
    <col min="15612" max="15615" width="7.28515625" style="3" customWidth="1"/>
    <col min="15616" max="15617" width="6.85546875" style="3" customWidth="1"/>
    <col min="15618" max="15619" width="7.7109375" style="3" customWidth="1"/>
    <col min="15620" max="15623" width="7.85546875" style="3" customWidth="1"/>
    <col min="15624" max="15863" width="9.140625" style="3"/>
    <col min="15864" max="15864" width="5.28515625" style="3" customWidth="1"/>
    <col min="15865" max="15865" width="29" style="3" customWidth="1"/>
    <col min="15866" max="15866" width="5.42578125" style="3" customWidth="1"/>
    <col min="15867" max="15867" width="7.7109375" style="3" customWidth="1"/>
    <col min="15868" max="15871" width="7.28515625" style="3" customWidth="1"/>
    <col min="15872" max="15873" width="6.85546875" style="3" customWidth="1"/>
    <col min="15874" max="15875" width="7.7109375" style="3" customWidth="1"/>
    <col min="15876" max="15879" width="7.85546875" style="3" customWidth="1"/>
    <col min="15880" max="16119" width="9.140625" style="3"/>
    <col min="16120" max="16120" width="5.28515625" style="3" customWidth="1"/>
    <col min="16121" max="16121" width="29" style="3" customWidth="1"/>
    <col min="16122" max="16122" width="5.42578125" style="3" customWidth="1"/>
    <col min="16123" max="16123" width="7.7109375" style="3" customWidth="1"/>
    <col min="16124" max="16127" width="7.28515625" style="3" customWidth="1"/>
    <col min="16128" max="16129" width="6.85546875" style="3" customWidth="1"/>
    <col min="16130" max="16131" width="7.7109375" style="3" customWidth="1"/>
    <col min="16132" max="16135" width="7.85546875" style="3" customWidth="1"/>
    <col min="16136" max="16376" width="9.140625" style="3"/>
    <col min="16377" max="16384" width="9.140625" style="3" customWidth="1"/>
  </cols>
  <sheetData>
    <row r="1" spans="1:7" ht="20.25" customHeight="1">
      <c r="E1" s="223" t="s">
        <v>136</v>
      </c>
      <c r="F1" s="224"/>
      <c r="G1" s="224"/>
    </row>
    <row r="2" spans="1:7" ht="17.25" customHeight="1">
      <c r="E2" s="223" t="s">
        <v>46</v>
      </c>
      <c r="F2" s="223"/>
      <c r="G2" s="223"/>
    </row>
    <row r="3" spans="1:7" ht="16.899999999999999" customHeight="1">
      <c r="E3" s="223" t="s">
        <v>148</v>
      </c>
      <c r="F3" s="223"/>
      <c r="G3" s="223"/>
    </row>
    <row r="4" spans="1:7" ht="6.6" customHeight="1">
      <c r="F4" s="64"/>
      <c r="G4" s="64"/>
    </row>
    <row r="5" spans="1:7" ht="18.75" customHeight="1">
      <c r="A5" s="234" t="s">
        <v>137</v>
      </c>
      <c r="B5" s="234"/>
      <c r="C5" s="234"/>
      <c r="D5" s="234"/>
      <c r="E5" s="234"/>
      <c r="F5" s="234"/>
      <c r="G5" s="234"/>
    </row>
    <row r="6" spans="1:7" ht="16.5" customHeight="1">
      <c r="A6" s="358" t="s">
        <v>139</v>
      </c>
      <c r="B6" s="358"/>
      <c r="C6" s="358"/>
      <c r="D6" s="358"/>
      <c r="E6" s="358"/>
      <c r="F6" s="358"/>
      <c r="G6" s="358"/>
    </row>
    <row r="7" spans="1:7" ht="15" customHeight="1">
      <c r="A7" s="155"/>
      <c r="B7" s="155"/>
      <c r="D7" s="155"/>
      <c r="E7" s="155"/>
      <c r="F7" s="155"/>
      <c r="G7" s="155"/>
    </row>
    <row r="8" spans="1:7" ht="18" customHeight="1">
      <c r="A8" s="357" t="s">
        <v>162</v>
      </c>
      <c r="B8" s="357"/>
      <c r="C8" s="357"/>
      <c r="D8" s="357"/>
      <c r="E8" s="72"/>
      <c r="F8" s="4"/>
      <c r="G8" s="58"/>
    </row>
    <row r="9" spans="1:7" s="9" customFormat="1" ht="16.899999999999999" customHeight="1">
      <c r="A9" s="6"/>
      <c r="B9" s="4"/>
      <c r="C9" s="4"/>
      <c r="D9" s="7"/>
      <c r="E9" s="7"/>
      <c r="F9" s="7"/>
      <c r="G9" s="8"/>
    </row>
    <row r="10" spans="1:7" s="10" customFormat="1" ht="13.15" customHeight="1">
      <c r="A10" s="226" t="s">
        <v>2</v>
      </c>
      <c r="B10" s="227" t="s">
        <v>3</v>
      </c>
      <c r="C10" s="228" t="s">
        <v>58</v>
      </c>
      <c r="D10" s="228" t="s">
        <v>56</v>
      </c>
      <c r="E10" s="228" t="s">
        <v>55</v>
      </c>
      <c r="F10" s="356" t="s">
        <v>54</v>
      </c>
      <c r="G10" s="175" t="s">
        <v>45</v>
      </c>
    </row>
    <row r="11" spans="1:7" s="10" customFormat="1" ht="34.5" customHeight="1">
      <c r="A11" s="226"/>
      <c r="B11" s="227"/>
      <c r="C11" s="229"/>
      <c r="D11" s="229"/>
      <c r="E11" s="229"/>
      <c r="F11" s="356"/>
      <c r="G11" s="355" t="s">
        <v>143</v>
      </c>
    </row>
    <row r="12" spans="1:7" s="10" customFormat="1" ht="34.9" customHeight="1">
      <c r="A12" s="226"/>
      <c r="B12" s="227"/>
      <c r="C12" s="230"/>
      <c r="D12" s="230"/>
      <c r="E12" s="230"/>
      <c r="F12" s="356"/>
      <c r="G12" s="355"/>
    </row>
    <row r="13" spans="1:7" s="12" customFormat="1" ht="12" customHeight="1">
      <c r="A13" s="61">
        <v>1</v>
      </c>
      <c r="B13" s="62">
        <v>2</v>
      </c>
      <c r="C13" s="63">
        <v>3</v>
      </c>
      <c r="D13" s="63">
        <v>4</v>
      </c>
      <c r="E13" s="63">
        <v>5</v>
      </c>
      <c r="F13" s="176">
        <v>6</v>
      </c>
      <c r="G13" s="176">
        <v>7</v>
      </c>
    </row>
    <row r="14" spans="1:7" ht="16.5" customHeight="1">
      <c r="A14" s="34" t="s">
        <v>43</v>
      </c>
      <c r="B14" s="16" t="s">
        <v>42</v>
      </c>
      <c r="C14" s="17">
        <f>C15+C20+C36+C40+C45+C54+C57</f>
        <v>0</v>
      </c>
      <c r="D14" s="17">
        <f t="shared" ref="D14:G14" si="0">D15+D20+D36+D40+D45+D54+D57</f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</row>
    <row r="15" spans="1:7" ht="16.899999999999999" customHeight="1">
      <c r="A15" s="35" t="s">
        <v>5</v>
      </c>
      <c r="B15" s="18" t="s">
        <v>51</v>
      </c>
      <c r="C15" s="19">
        <f>SUM(C16:C19)</f>
        <v>0</v>
      </c>
      <c r="D15" s="19">
        <f t="shared" ref="D15:G15" si="1">SUM(D16:D19)</f>
        <v>0</v>
      </c>
      <c r="E15" s="19">
        <f t="shared" si="1"/>
        <v>0</v>
      </c>
      <c r="F15" s="19">
        <f t="shared" si="1"/>
        <v>0</v>
      </c>
      <c r="G15" s="19">
        <f t="shared" si="1"/>
        <v>0</v>
      </c>
    </row>
    <row r="16" spans="1:7" ht="10.5" customHeight="1">
      <c r="A16" s="36" t="s">
        <v>0</v>
      </c>
      <c r="B16" s="13"/>
      <c r="C16" s="14"/>
      <c r="D16" s="14"/>
      <c r="E16" s="14"/>
      <c r="F16" s="20"/>
      <c r="G16" s="177"/>
    </row>
    <row r="17" spans="1:7" ht="13.5" customHeight="1">
      <c r="A17" s="65" t="s">
        <v>6</v>
      </c>
      <c r="B17" s="21" t="s">
        <v>51</v>
      </c>
      <c r="C17" s="14"/>
      <c r="D17" s="14"/>
      <c r="E17" s="14"/>
      <c r="F17" s="22"/>
      <c r="G17" s="23"/>
    </row>
    <row r="18" spans="1:7" ht="24.75" customHeight="1">
      <c r="A18" s="66" t="s">
        <v>7</v>
      </c>
      <c r="B18" s="11" t="s">
        <v>51</v>
      </c>
      <c r="C18" s="14"/>
      <c r="D18" s="14"/>
      <c r="E18" s="14"/>
      <c r="F18" s="22"/>
      <c r="G18" s="23"/>
    </row>
    <row r="19" spans="1:7" ht="23.25" customHeight="1">
      <c r="A19" s="67" t="s">
        <v>8</v>
      </c>
      <c r="B19" s="11" t="s">
        <v>51</v>
      </c>
      <c r="C19" s="14"/>
      <c r="D19" s="14"/>
      <c r="E19" s="14"/>
      <c r="F19" s="22"/>
      <c r="G19" s="23"/>
    </row>
    <row r="20" spans="1:7" s="15" customFormat="1" ht="24" customHeight="1">
      <c r="A20" s="40" t="s">
        <v>9</v>
      </c>
      <c r="B20" s="24" t="s">
        <v>51</v>
      </c>
      <c r="C20" s="25">
        <f t="shared" ref="C20:G20" si="2">SUM(C21:C35)</f>
        <v>0</v>
      </c>
      <c r="D20" s="25">
        <f t="shared" si="2"/>
        <v>0</v>
      </c>
      <c r="E20" s="25">
        <f t="shared" si="2"/>
        <v>0</v>
      </c>
      <c r="F20" s="25">
        <f t="shared" si="2"/>
        <v>0</v>
      </c>
      <c r="G20" s="25">
        <f t="shared" si="2"/>
        <v>0</v>
      </c>
    </row>
    <row r="21" spans="1:7" ht="14.25" customHeight="1">
      <c r="A21" s="68" t="s">
        <v>10</v>
      </c>
      <c r="B21" s="13" t="s">
        <v>51</v>
      </c>
      <c r="C21" s="14"/>
      <c r="D21" s="14"/>
      <c r="E21" s="14"/>
      <c r="F21" s="22"/>
      <c r="G21" s="23"/>
    </row>
    <row r="22" spans="1:7" ht="22.5" customHeight="1">
      <c r="A22" s="68" t="s">
        <v>11</v>
      </c>
      <c r="B22" s="13" t="s">
        <v>51</v>
      </c>
      <c r="C22" s="14"/>
      <c r="D22" s="14"/>
      <c r="E22" s="14"/>
      <c r="F22" s="20"/>
      <c r="G22" s="23"/>
    </row>
    <row r="23" spans="1:7" ht="14.25" customHeight="1">
      <c r="A23" s="68" t="s">
        <v>12</v>
      </c>
      <c r="B23" s="13" t="s">
        <v>42</v>
      </c>
      <c r="C23" s="14"/>
      <c r="D23" s="14"/>
      <c r="E23" s="14"/>
      <c r="F23" s="22"/>
      <c r="G23" s="23"/>
    </row>
    <row r="24" spans="1:7" ht="14.25" customHeight="1">
      <c r="A24" s="68" t="s">
        <v>13</v>
      </c>
      <c r="B24" s="13" t="s">
        <v>51</v>
      </c>
      <c r="C24" s="14"/>
      <c r="D24" s="14"/>
      <c r="E24" s="14"/>
      <c r="F24" s="20"/>
      <c r="G24" s="23"/>
    </row>
    <row r="25" spans="1:7" ht="13.5" customHeight="1">
      <c r="A25" s="68" t="s">
        <v>14</v>
      </c>
      <c r="B25" s="13" t="s">
        <v>51</v>
      </c>
      <c r="C25" s="14"/>
      <c r="D25" s="14"/>
      <c r="E25" s="14"/>
      <c r="F25" s="20"/>
      <c r="G25" s="23"/>
    </row>
    <row r="26" spans="1:7" ht="13.5" customHeight="1">
      <c r="A26" s="68" t="s">
        <v>15</v>
      </c>
      <c r="B26" s="13" t="s">
        <v>42</v>
      </c>
      <c r="C26" s="14"/>
      <c r="D26" s="14"/>
      <c r="E26" s="14"/>
      <c r="F26" s="22"/>
      <c r="G26" s="23"/>
    </row>
    <row r="27" spans="1:7" ht="14.25" customHeight="1">
      <c r="A27" s="68" t="s">
        <v>16</v>
      </c>
      <c r="B27" s="13" t="s">
        <v>51</v>
      </c>
      <c r="C27" s="14"/>
      <c r="D27" s="22"/>
      <c r="E27" s="22"/>
      <c r="F27" s="26"/>
      <c r="G27" s="23"/>
    </row>
    <row r="28" spans="1:7" ht="15" customHeight="1">
      <c r="A28" s="68" t="s">
        <v>17</v>
      </c>
      <c r="B28" s="13" t="s">
        <v>42</v>
      </c>
      <c r="C28" s="14"/>
      <c r="D28" s="22"/>
      <c r="E28" s="22"/>
      <c r="F28" s="22"/>
      <c r="G28" s="23"/>
    </row>
    <row r="29" spans="1:7" ht="15" customHeight="1">
      <c r="A29" s="68" t="s">
        <v>18</v>
      </c>
      <c r="B29" s="13" t="s">
        <v>51</v>
      </c>
      <c r="C29" s="14"/>
      <c r="D29" s="22"/>
      <c r="E29" s="22"/>
      <c r="F29" s="22"/>
      <c r="G29" s="23"/>
    </row>
    <row r="30" spans="1:7" ht="15" customHeight="1">
      <c r="A30" s="68" t="s">
        <v>19</v>
      </c>
      <c r="B30" s="13" t="s">
        <v>42</v>
      </c>
      <c r="C30" s="14"/>
      <c r="D30" s="22"/>
      <c r="E30" s="22"/>
      <c r="F30" s="22"/>
      <c r="G30" s="23"/>
    </row>
    <row r="31" spans="1:7" ht="15" customHeight="1">
      <c r="A31" s="68" t="s">
        <v>20</v>
      </c>
      <c r="B31" s="13" t="s">
        <v>51</v>
      </c>
      <c r="C31" s="14"/>
      <c r="D31" s="22"/>
      <c r="E31" s="22"/>
      <c r="F31" s="22"/>
      <c r="G31" s="23"/>
    </row>
    <row r="32" spans="1:7" ht="15" customHeight="1">
      <c r="A32" s="68" t="s">
        <v>48</v>
      </c>
      <c r="B32" s="13" t="s">
        <v>51</v>
      </c>
      <c r="C32" s="14"/>
      <c r="D32" s="22"/>
      <c r="E32" s="22"/>
      <c r="F32" s="22"/>
      <c r="G32" s="23"/>
    </row>
    <row r="33" spans="1:7" ht="15" customHeight="1">
      <c r="A33" s="68" t="s">
        <v>49</v>
      </c>
      <c r="B33" s="13" t="s">
        <v>51</v>
      </c>
      <c r="C33" s="14"/>
      <c r="D33" s="22"/>
      <c r="E33" s="22"/>
      <c r="F33" s="22"/>
      <c r="G33" s="23"/>
    </row>
    <row r="34" spans="1:7" ht="15" customHeight="1">
      <c r="A34" s="68" t="s">
        <v>50</v>
      </c>
      <c r="B34" s="13" t="s">
        <v>51</v>
      </c>
      <c r="C34" s="14"/>
      <c r="D34" s="22"/>
      <c r="E34" s="22"/>
      <c r="F34" s="22"/>
      <c r="G34" s="23"/>
    </row>
    <row r="35" spans="1:7" ht="14.45" customHeight="1">
      <c r="A35" s="69" t="s">
        <v>21</v>
      </c>
      <c r="B35" s="21" t="s">
        <v>51</v>
      </c>
      <c r="C35" s="23"/>
      <c r="D35" s="23"/>
      <c r="E35" s="23"/>
      <c r="F35" s="27"/>
      <c r="G35" s="23"/>
    </row>
    <row r="36" spans="1:7" ht="14.45" customHeight="1">
      <c r="A36" s="42" t="s">
        <v>31</v>
      </c>
      <c r="B36" s="28" t="s">
        <v>51</v>
      </c>
      <c r="C36" s="25">
        <f>SUM(C37:C39)</f>
        <v>0</v>
      </c>
      <c r="D36" s="25">
        <f t="shared" ref="D36:G36" si="3">SUM(D37:D39)</f>
        <v>0</v>
      </c>
      <c r="E36" s="25">
        <f t="shared" si="3"/>
        <v>0</v>
      </c>
      <c r="F36" s="25">
        <f t="shared" si="3"/>
        <v>0</v>
      </c>
      <c r="G36" s="25">
        <f t="shared" si="3"/>
        <v>0</v>
      </c>
    </row>
    <row r="37" spans="1:7" ht="24" customHeight="1">
      <c r="A37" s="67" t="s">
        <v>32</v>
      </c>
      <c r="B37" s="29" t="s">
        <v>51</v>
      </c>
      <c r="C37" s="23"/>
      <c r="D37" s="23"/>
      <c r="E37" s="23"/>
      <c r="F37" s="27"/>
      <c r="G37" s="23"/>
    </row>
    <row r="38" spans="1:7" ht="23.25" customHeight="1">
      <c r="A38" s="66" t="s">
        <v>33</v>
      </c>
      <c r="B38" s="29" t="s">
        <v>51</v>
      </c>
      <c r="C38" s="23"/>
      <c r="D38" s="23"/>
      <c r="E38" s="23"/>
      <c r="F38" s="27"/>
      <c r="G38" s="23"/>
    </row>
    <row r="39" spans="1:7" ht="12.75" customHeight="1">
      <c r="A39" s="156"/>
      <c r="B39" s="29" t="s">
        <v>42</v>
      </c>
      <c r="C39" s="23"/>
      <c r="D39" s="23"/>
      <c r="E39" s="23"/>
      <c r="F39" s="27"/>
      <c r="G39" s="23"/>
    </row>
    <row r="40" spans="1:7" ht="14.45" customHeight="1">
      <c r="A40" s="43" t="s">
        <v>34</v>
      </c>
      <c r="B40" s="16" t="s">
        <v>42</v>
      </c>
      <c r="C40" s="25">
        <f>SUM(C41:C44)</f>
        <v>0</v>
      </c>
      <c r="D40" s="25">
        <f t="shared" ref="D40:G40" si="4">SUM(D41:D44)</f>
        <v>0</v>
      </c>
      <c r="E40" s="25">
        <f t="shared" si="4"/>
        <v>0</v>
      </c>
      <c r="F40" s="25">
        <f t="shared" si="4"/>
        <v>0</v>
      </c>
      <c r="G40" s="25">
        <f t="shared" si="4"/>
        <v>0</v>
      </c>
    </row>
    <row r="41" spans="1:7" ht="13.5" customHeight="1">
      <c r="A41" s="66" t="s">
        <v>4</v>
      </c>
      <c r="B41" s="29" t="s">
        <v>51</v>
      </c>
      <c r="C41" s="23"/>
      <c r="D41" s="23"/>
      <c r="E41" s="23"/>
      <c r="F41" s="27"/>
      <c r="G41" s="23"/>
    </row>
    <row r="42" spans="1:7" ht="13.5" customHeight="1">
      <c r="A42" s="66" t="s">
        <v>47</v>
      </c>
      <c r="B42" s="29" t="s">
        <v>51</v>
      </c>
      <c r="C42" s="23"/>
      <c r="D42" s="23"/>
      <c r="E42" s="23"/>
      <c r="F42" s="27"/>
      <c r="G42" s="23"/>
    </row>
    <row r="43" spans="1:7" ht="23.25" customHeight="1">
      <c r="A43" s="66" t="s">
        <v>35</v>
      </c>
      <c r="B43" s="29" t="s">
        <v>51</v>
      </c>
      <c r="C43" s="23"/>
      <c r="D43" s="23"/>
      <c r="E43" s="23"/>
      <c r="F43" s="27"/>
      <c r="G43" s="23"/>
    </row>
    <row r="44" spans="1:7" ht="11.25" customHeight="1">
      <c r="A44" s="156"/>
      <c r="B44" s="29" t="s">
        <v>51</v>
      </c>
      <c r="C44" s="23"/>
      <c r="D44" s="23"/>
      <c r="E44" s="23"/>
      <c r="F44" s="27"/>
      <c r="G44" s="23"/>
    </row>
    <row r="45" spans="1:7" ht="24.75" customHeight="1">
      <c r="A45" s="41" t="s">
        <v>22</v>
      </c>
      <c r="B45" s="16" t="s">
        <v>42</v>
      </c>
      <c r="C45" s="25">
        <f t="shared" ref="C45:G45" si="5">SUM(C46:C53)</f>
        <v>0</v>
      </c>
      <c r="D45" s="25">
        <f t="shared" si="5"/>
        <v>0</v>
      </c>
      <c r="E45" s="25">
        <f t="shared" si="5"/>
        <v>0</v>
      </c>
      <c r="F45" s="25">
        <f t="shared" si="5"/>
        <v>0</v>
      </c>
      <c r="G45" s="25">
        <f t="shared" si="5"/>
        <v>0</v>
      </c>
    </row>
    <row r="46" spans="1:7" ht="12.75" customHeight="1">
      <c r="A46" s="70" t="s">
        <v>23</v>
      </c>
      <c r="B46" s="29" t="s">
        <v>51</v>
      </c>
      <c r="C46" s="23"/>
      <c r="D46" s="23"/>
      <c r="E46" s="23"/>
      <c r="F46" s="27"/>
      <c r="G46" s="23"/>
    </row>
    <row r="47" spans="1:7" ht="14.45" customHeight="1">
      <c r="A47" s="70" t="s">
        <v>24</v>
      </c>
      <c r="B47" s="29" t="s">
        <v>51</v>
      </c>
      <c r="C47" s="23"/>
      <c r="D47" s="23"/>
      <c r="E47" s="23"/>
      <c r="F47" s="27"/>
      <c r="G47" s="23"/>
    </row>
    <row r="48" spans="1:7" ht="14.45" customHeight="1">
      <c r="A48" s="70" t="s">
        <v>25</v>
      </c>
      <c r="B48" s="29" t="s">
        <v>51</v>
      </c>
      <c r="C48" s="23"/>
      <c r="D48" s="23"/>
      <c r="E48" s="23"/>
      <c r="F48" s="27"/>
      <c r="G48" s="23"/>
    </row>
    <row r="49" spans="1:7" ht="14.45" customHeight="1">
      <c r="A49" s="67" t="s">
        <v>26</v>
      </c>
      <c r="B49" s="29" t="s">
        <v>51</v>
      </c>
      <c r="C49" s="23"/>
      <c r="D49" s="23"/>
      <c r="E49" s="23"/>
      <c r="F49" s="27"/>
      <c r="G49" s="23"/>
    </row>
    <row r="50" spans="1:7" ht="27" customHeight="1">
      <c r="A50" s="68" t="s">
        <v>27</v>
      </c>
      <c r="B50" s="29" t="s">
        <v>51</v>
      </c>
      <c r="C50" s="23"/>
      <c r="D50" s="23"/>
      <c r="E50" s="23"/>
      <c r="F50" s="27"/>
      <c r="G50" s="23"/>
    </row>
    <row r="51" spans="1:7" ht="25.5" customHeight="1">
      <c r="A51" s="68" t="s">
        <v>28</v>
      </c>
      <c r="B51" s="29" t="s">
        <v>51</v>
      </c>
      <c r="C51" s="23"/>
      <c r="D51" s="23"/>
      <c r="E51" s="23"/>
      <c r="F51" s="27"/>
      <c r="G51" s="23"/>
    </row>
    <row r="52" spans="1:7" ht="14.45" customHeight="1">
      <c r="A52" s="68" t="s">
        <v>29</v>
      </c>
      <c r="B52" s="29" t="s">
        <v>51</v>
      </c>
      <c r="C52" s="23"/>
      <c r="D52" s="23"/>
      <c r="E52" s="23"/>
      <c r="F52" s="27"/>
      <c r="G52" s="23"/>
    </row>
    <row r="53" spans="1:7" ht="14.45" customHeight="1">
      <c r="A53" s="68" t="s">
        <v>30</v>
      </c>
      <c r="B53" s="29" t="s">
        <v>51</v>
      </c>
      <c r="C53" s="23"/>
      <c r="D53" s="23"/>
      <c r="E53" s="23"/>
      <c r="F53" s="27"/>
      <c r="G53" s="23"/>
    </row>
    <row r="54" spans="1:7" ht="26.25" customHeight="1">
      <c r="A54" s="40" t="s">
        <v>36</v>
      </c>
      <c r="B54" s="16" t="s">
        <v>42</v>
      </c>
      <c r="C54" s="25">
        <f>SUM(C55:C56)</f>
        <v>0</v>
      </c>
      <c r="D54" s="25">
        <f t="shared" ref="D54:G54" si="6">SUM(D55:D56)</f>
        <v>0</v>
      </c>
      <c r="E54" s="25">
        <f t="shared" si="6"/>
        <v>0</v>
      </c>
      <c r="F54" s="25">
        <f t="shared" si="6"/>
        <v>0</v>
      </c>
      <c r="G54" s="25">
        <f t="shared" si="6"/>
        <v>0</v>
      </c>
    </row>
    <row r="55" spans="1:7" ht="12" customHeight="1">
      <c r="A55" s="67" t="s">
        <v>37</v>
      </c>
      <c r="B55" s="29" t="s">
        <v>51</v>
      </c>
      <c r="C55" s="14"/>
      <c r="D55" s="30"/>
      <c r="E55" s="30"/>
      <c r="F55" s="31"/>
      <c r="G55" s="23"/>
    </row>
    <row r="56" spans="1:7" ht="12.75" customHeight="1">
      <c r="A56" s="67" t="s">
        <v>38</v>
      </c>
      <c r="B56" s="29" t="s">
        <v>51</v>
      </c>
      <c r="C56" s="14"/>
      <c r="D56" s="14"/>
      <c r="E56" s="14"/>
      <c r="F56" s="22"/>
      <c r="G56" s="23"/>
    </row>
    <row r="57" spans="1:7" ht="39" customHeight="1">
      <c r="A57" s="45" t="s">
        <v>39</v>
      </c>
      <c r="B57" s="16" t="s">
        <v>42</v>
      </c>
      <c r="C57" s="25">
        <f>SUM(C58:C59)</f>
        <v>0</v>
      </c>
      <c r="D57" s="25">
        <f t="shared" ref="D57:G57" si="7">SUM(D58:D59)</f>
        <v>0</v>
      </c>
      <c r="E57" s="25">
        <f t="shared" si="7"/>
        <v>0</v>
      </c>
      <c r="F57" s="25">
        <f t="shared" si="7"/>
        <v>0</v>
      </c>
      <c r="G57" s="25">
        <f t="shared" si="7"/>
        <v>0</v>
      </c>
    </row>
    <row r="58" spans="1:7" ht="14.25" customHeight="1">
      <c r="A58" s="39" t="s">
        <v>37</v>
      </c>
      <c r="B58" s="29" t="s">
        <v>51</v>
      </c>
      <c r="C58" s="14"/>
      <c r="D58" s="14"/>
      <c r="E58" s="14"/>
      <c r="F58" s="27"/>
      <c r="G58" s="23"/>
    </row>
    <row r="59" spans="1:7" ht="14.25" customHeight="1">
      <c r="A59" s="39" t="s">
        <v>38</v>
      </c>
      <c r="B59" s="29" t="s">
        <v>51</v>
      </c>
      <c r="C59" s="14"/>
      <c r="D59" s="14"/>
      <c r="E59" s="14"/>
      <c r="F59" s="27"/>
      <c r="G59" s="23"/>
    </row>
    <row r="60" spans="1:7" ht="13.5" customHeight="1">
      <c r="A60" s="44" t="s">
        <v>40</v>
      </c>
      <c r="B60" s="16" t="s">
        <v>42</v>
      </c>
      <c r="C60" s="32"/>
      <c r="D60" s="32"/>
      <c r="E60" s="32"/>
      <c r="F60" s="33"/>
      <c r="G60" s="32"/>
    </row>
    <row r="61" spans="1:7" ht="16.5" customHeight="1">
      <c r="A61" s="50" t="s">
        <v>52</v>
      </c>
      <c r="B61" s="51" t="s">
        <v>41</v>
      </c>
      <c r="C61" s="52"/>
      <c r="D61" s="52"/>
      <c r="E61" s="52"/>
      <c r="F61" s="53"/>
      <c r="G61" s="52"/>
    </row>
    <row r="62" spans="1:7" ht="27" customHeight="1">
      <c r="A62" s="168" t="s">
        <v>152</v>
      </c>
      <c r="B62" s="71" t="s">
        <v>41</v>
      </c>
      <c r="C62" s="52"/>
      <c r="D62" s="52"/>
      <c r="E62" s="52"/>
      <c r="F62" s="53"/>
      <c r="G62" s="52"/>
    </row>
    <row r="63" spans="1:7" ht="9.75" customHeight="1">
      <c r="A63" s="49"/>
      <c r="B63" s="49"/>
      <c r="C63" s="49"/>
      <c r="D63" s="49"/>
      <c r="E63" s="49"/>
      <c r="F63" s="49"/>
      <c r="G63" s="49"/>
    </row>
    <row r="64" spans="1:7" s="1" customFormat="1" ht="14.25" customHeight="1">
      <c r="A64" s="46" t="s">
        <v>163</v>
      </c>
      <c r="B64" s="47"/>
      <c r="C64" s="56" t="s">
        <v>157</v>
      </c>
      <c r="E64" s="157"/>
    </row>
    <row r="65" spans="1:8" s="1" customFormat="1" ht="12" customHeight="1">
      <c r="A65" s="48"/>
      <c r="B65" s="54"/>
      <c r="C65" s="54" t="s">
        <v>1</v>
      </c>
      <c r="E65" s="158" t="s">
        <v>84</v>
      </c>
    </row>
    <row r="66" spans="1:8" s="1" customFormat="1" ht="12.75" customHeight="1">
      <c r="A66" s="46" t="s">
        <v>44</v>
      </c>
      <c r="B66" s="54"/>
      <c r="C66" s="174" t="s">
        <v>158</v>
      </c>
      <c r="E66" s="157"/>
    </row>
    <row r="67" spans="1:8" s="1" customFormat="1" ht="11.25" customHeight="1">
      <c r="A67" s="48"/>
      <c r="B67" s="54"/>
      <c r="C67" s="54" t="s">
        <v>1</v>
      </c>
      <c r="E67" s="158" t="s">
        <v>84</v>
      </c>
    </row>
    <row r="68" spans="1:8" s="1" customFormat="1" ht="13.5" customHeight="1">
      <c r="A68" s="46"/>
      <c r="B68" s="47"/>
      <c r="C68" s="48"/>
    </row>
    <row r="69" spans="1:8" s="1" customFormat="1" ht="12.75" customHeight="1">
      <c r="A69" s="73" t="s">
        <v>57</v>
      </c>
      <c r="B69" s="54"/>
      <c r="C69" s="54"/>
    </row>
    <row r="70" spans="1:8" s="1" customFormat="1" ht="19.5" customHeight="1">
      <c r="A70" s="5"/>
      <c r="B70" s="2"/>
      <c r="C70" s="2"/>
    </row>
    <row r="71" spans="1:8" s="1" customFormat="1" ht="15"/>
    <row r="72" spans="1:8">
      <c r="H72" s="3" t="s">
        <v>138</v>
      </c>
    </row>
  </sheetData>
  <mergeCells count="13">
    <mergeCell ref="A8:D8"/>
    <mergeCell ref="E1:G1"/>
    <mergeCell ref="E3:G3"/>
    <mergeCell ref="E2:G2"/>
    <mergeCell ref="A5:G5"/>
    <mergeCell ref="A6:G6"/>
    <mergeCell ref="G11:G12"/>
    <mergeCell ref="A10:A12"/>
    <mergeCell ref="B10:B12"/>
    <mergeCell ref="C10:C12"/>
    <mergeCell ref="D10:D12"/>
    <mergeCell ref="E10:E12"/>
    <mergeCell ref="F10:F12"/>
  </mergeCells>
  <pageMargins left="0.9055118110236221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Anexa 1</vt:lpstr>
      <vt:lpstr>anexa 2</vt:lpstr>
      <vt:lpstr>Anexa 3</vt:lpstr>
      <vt:lpstr>Anexa 4</vt:lpstr>
      <vt:lpstr>Anexa 5</vt:lpstr>
      <vt:lpstr>Anexa 6</vt:lpstr>
      <vt:lpstr>'Anexa 3'!Заголовки_для_печати</vt:lpstr>
      <vt:lpstr>'Anexa 3'!Область_печати</vt:lpstr>
      <vt:lpstr>'Anexa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2022-06-28T12:07:14Z</dcterms:modified>
</cp:coreProperties>
</file>